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05" windowWidth="14805" windowHeight="7710"/>
  </bookViews>
  <sheets>
    <sheet name="Sheet1" sheetId="1" r:id="rId1"/>
    <sheet name="Sheet2" sheetId="2" r:id="rId2"/>
    <sheet name="Sheet3" sheetId="3" r:id="rId3"/>
  </sheets>
  <definedNames>
    <definedName name="chuong_pl_1" localSheetId="0">Sheet1!#REF!</definedName>
    <definedName name="chuong_pl_1_name" localSheetId="0">Sheet1!$A$3</definedName>
    <definedName name="_xlnm.Print_Titles" localSheetId="0">Sheet1!$7:$8</definedName>
  </definedNames>
  <calcPr calcId="144525"/>
</workbook>
</file>

<file path=xl/calcChain.xml><?xml version="1.0" encoding="utf-8"?>
<calcChain xmlns="http://schemas.openxmlformats.org/spreadsheetml/2006/main">
  <c r="H193" i="1" l="1"/>
  <c r="H192" i="1"/>
  <c r="H175" i="1"/>
  <c r="H14" i="1"/>
  <c r="H13" i="1"/>
  <c r="H12" i="1"/>
  <c r="H10" i="1"/>
  <c r="H178" i="1"/>
  <c r="H177" i="1"/>
  <c r="H176" i="1"/>
  <c r="I25" i="1" l="1"/>
  <c r="J25" i="1" s="1"/>
  <c r="I18" i="1"/>
  <c r="J18" i="1" s="1"/>
  <c r="I14" i="1"/>
  <c r="J14" i="1" s="1"/>
  <c r="I13" i="1"/>
  <c r="J13" i="1" s="1"/>
  <c r="I11" i="1"/>
  <c r="J11" i="1" s="1"/>
  <c r="I12" i="1"/>
  <c r="J12" i="1" s="1"/>
  <c r="I15" i="1"/>
  <c r="J15" i="1" s="1"/>
  <c r="I16" i="1"/>
  <c r="J16" i="1" s="1"/>
  <c r="I17" i="1"/>
  <c r="J17" i="1" s="1"/>
  <c r="I19" i="1"/>
  <c r="J19" i="1" s="1"/>
  <c r="I20" i="1"/>
  <c r="J20" i="1" s="1"/>
  <c r="I21" i="1"/>
  <c r="J21" i="1" s="1"/>
  <c r="I22" i="1"/>
  <c r="J22" i="1" s="1"/>
  <c r="I23" i="1"/>
  <c r="J23" i="1" s="1"/>
  <c r="I24" i="1"/>
  <c r="J24" i="1" s="1"/>
  <c r="I26" i="1"/>
  <c r="J26" i="1" s="1"/>
  <c r="I27" i="1"/>
  <c r="J27" i="1" s="1"/>
  <c r="I28" i="1"/>
  <c r="J28" i="1" s="1"/>
  <c r="I29" i="1"/>
  <c r="J29" i="1" s="1"/>
  <c r="I30" i="1"/>
  <c r="J30" i="1" s="1"/>
  <c r="I31" i="1"/>
  <c r="J31"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9" i="1"/>
  <c r="J89" i="1" s="1"/>
  <c r="I90" i="1"/>
  <c r="J90" i="1" s="1"/>
  <c r="I91" i="1"/>
  <c r="J91" i="1" s="1"/>
  <c r="I92" i="1"/>
  <c r="J92" i="1" s="1"/>
  <c r="I93" i="1"/>
  <c r="J93" i="1" s="1"/>
  <c r="I94" i="1"/>
  <c r="J94" i="1" s="1"/>
  <c r="I95" i="1"/>
  <c r="J95" i="1" s="1"/>
  <c r="I96" i="1"/>
  <c r="J96" i="1" s="1"/>
  <c r="I97" i="1"/>
  <c r="J97" i="1" s="1"/>
  <c r="I99" i="1"/>
  <c r="J99" i="1" s="1"/>
  <c r="I100" i="1"/>
  <c r="J100" i="1" s="1"/>
  <c r="I101" i="1"/>
  <c r="J101" i="1" s="1"/>
  <c r="I102" i="1"/>
  <c r="J102" i="1" s="1"/>
  <c r="I104" i="1"/>
  <c r="J104" i="1" s="1"/>
  <c r="I105" i="1"/>
  <c r="J105" i="1" s="1"/>
  <c r="I106" i="1"/>
  <c r="J106" i="1" s="1"/>
  <c r="I107" i="1"/>
  <c r="J107" i="1" s="1"/>
  <c r="I108" i="1"/>
  <c r="J108" i="1" s="1"/>
  <c r="I109" i="1"/>
  <c r="J109" i="1" s="1"/>
  <c r="I110" i="1"/>
  <c r="J110" i="1" s="1"/>
  <c r="I111" i="1"/>
  <c r="J111" i="1" s="1"/>
  <c r="I112" i="1"/>
  <c r="J112" i="1" s="1"/>
  <c r="I114" i="1"/>
  <c r="J114" i="1" s="1"/>
  <c r="I115" i="1"/>
  <c r="J115" i="1" s="1"/>
  <c r="I116" i="1"/>
  <c r="J116" i="1" s="1"/>
  <c r="I117" i="1"/>
  <c r="J117" i="1" s="1"/>
  <c r="I118" i="1"/>
  <c r="J118" i="1" s="1"/>
  <c r="I119" i="1"/>
  <c r="J119" i="1" s="1"/>
  <c r="I120" i="1"/>
  <c r="J120" i="1" s="1"/>
  <c r="I121" i="1"/>
  <c r="J121" i="1" s="1"/>
  <c r="I122" i="1"/>
  <c r="J122" i="1" s="1"/>
  <c r="I124" i="1"/>
  <c r="J124" i="1" s="1"/>
  <c r="I125" i="1"/>
  <c r="J125" i="1" s="1"/>
  <c r="I126" i="1"/>
  <c r="J126" i="1" s="1"/>
  <c r="I127" i="1"/>
  <c r="J127" i="1" s="1"/>
  <c r="I128" i="1"/>
  <c r="J128" i="1" s="1"/>
  <c r="I129" i="1"/>
  <c r="J129" i="1" s="1"/>
  <c r="I130" i="1"/>
  <c r="J130" i="1" s="1"/>
  <c r="I131" i="1"/>
  <c r="J131" i="1" s="1"/>
  <c r="I132" i="1"/>
  <c r="J132" i="1" s="1"/>
  <c r="I142" i="1"/>
  <c r="J142" i="1" s="1"/>
  <c r="I144" i="1"/>
  <c r="J144" i="1" s="1"/>
  <c r="I145" i="1"/>
  <c r="J145" i="1" s="1"/>
  <c r="I146" i="1"/>
  <c r="J146" i="1" s="1"/>
  <c r="I148" i="1"/>
  <c r="J148" i="1" s="1"/>
  <c r="I149" i="1"/>
  <c r="J149" i="1" s="1"/>
  <c r="I150" i="1"/>
  <c r="J150" i="1" s="1"/>
  <c r="I151" i="1"/>
  <c r="J151" i="1" s="1"/>
  <c r="I152" i="1"/>
  <c r="J152" i="1" s="1"/>
  <c r="I153" i="1"/>
  <c r="J153" i="1" s="1"/>
  <c r="I154" i="1"/>
  <c r="J154" i="1" s="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70" i="1"/>
  <c r="J170" i="1" s="1"/>
  <c r="I171" i="1"/>
  <c r="J171" i="1" s="1"/>
  <c r="I172" i="1"/>
  <c r="J172" i="1" s="1"/>
  <c r="I173" i="1"/>
  <c r="J173" i="1" s="1"/>
  <c r="I174" i="1"/>
  <c r="J174" i="1" s="1"/>
  <c r="I175" i="1"/>
  <c r="J175" i="1" s="1"/>
  <c r="I176" i="1"/>
  <c r="J176" i="1" s="1"/>
  <c r="I177" i="1"/>
  <c r="J177" i="1" s="1"/>
  <c r="I178" i="1"/>
  <c r="J178" i="1" s="1"/>
  <c r="I180" i="1"/>
  <c r="J180" i="1" s="1"/>
  <c r="I181" i="1"/>
  <c r="J181" i="1" s="1"/>
  <c r="I182" i="1"/>
  <c r="J182" i="1" s="1"/>
  <c r="I183" i="1"/>
  <c r="J183" i="1" s="1"/>
  <c r="I184" i="1"/>
  <c r="J184" i="1" s="1"/>
  <c r="I185" i="1"/>
  <c r="J185" i="1" s="1"/>
  <c r="I186" i="1"/>
  <c r="J186" i="1" s="1"/>
  <c r="I188" i="1"/>
  <c r="J188" i="1" s="1"/>
  <c r="I189" i="1"/>
  <c r="J189" i="1" s="1"/>
  <c r="I190" i="1"/>
  <c r="J190" i="1" s="1"/>
  <c r="I192" i="1"/>
  <c r="J192" i="1" s="1"/>
  <c r="I193" i="1"/>
  <c r="J193" i="1" s="1"/>
  <c r="I194" i="1"/>
  <c r="J194" i="1" s="1"/>
  <c r="I195" i="1"/>
  <c r="J195" i="1" s="1"/>
  <c r="I197" i="1"/>
  <c r="J197" i="1" s="1"/>
  <c r="I198" i="1"/>
  <c r="J198" i="1" s="1"/>
  <c r="I200" i="1"/>
  <c r="J200" i="1" s="1"/>
  <c r="I201" i="1"/>
  <c r="J201" i="1" s="1"/>
  <c r="I202" i="1"/>
  <c r="J202" i="1" s="1"/>
  <c r="I203" i="1"/>
  <c r="J203" i="1" s="1"/>
  <c r="I204" i="1"/>
  <c r="J204" i="1" s="1"/>
  <c r="I205" i="1"/>
  <c r="J205" i="1" s="1"/>
  <c r="I206" i="1"/>
  <c r="J206" i="1" s="1"/>
  <c r="I207" i="1"/>
  <c r="J207" i="1" s="1"/>
  <c r="I208" i="1"/>
  <c r="J208" i="1" s="1"/>
  <c r="I209" i="1"/>
  <c r="J209" i="1" s="1"/>
  <c r="I210" i="1"/>
  <c r="J210" i="1" s="1"/>
  <c r="I211" i="1"/>
  <c r="J211" i="1" s="1"/>
  <c r="I212" i="1"/>
  <c r="J212" i="1" s="1"/>
  <c r="I213" i="1"/>
  <c r="J213" i="1" s="1"/>
  <c r="I214" i="1"/>
  <c r="J214" i="1" s="1"/>
  <c r="I10" i="1"/>
  <c r="J10" i="1" s="1"/>
</calcChain>
</file>

<file path=xl/sharedStrings.xml><?xml version="1.0" encoding="utf-8"?>
<sst xmlns="http://schemas.openxmlformats.org/spreadsheetml/2006/main" count="1160" uniqueCount="550">
  <si>
    <t>STT</t>
  </si>
  <si>
    <t>Mã hàng hóa</t>
  </si>
  <si>
    <t>Tên hàng hóa, dịch vụ</t>
  </si>
  <si>
    <t>Đặc điểm kinh tế, kỹ thuật, quy cách</t>
  </si>
  <si>
    <t>Đơn vị tính</t>
  </si>
  <si>
    <t>Loại giá</t>
  </si>
  <si>
    <t>Giá kỳ trước</t>
  </si>
  <si>
    <t>Mức tăng (giảm)</t>
  </si>
  <si>
    <t>Tỷ lệ tăng (giảm) (%)</t>
  </si>
  <si>
    <t>Nguồn thông tin</t>
  </si>
  <si>
    <t>Ghi chú</t>
  </si>
  <si>
    <t>(9)=(8-7)</t>
  </si>
  <si>
    <t>(10)=(9/7)</t>
  </si>
  <si>
    <t>I.</t>
  </si>
  <si>
    <t>LƯƠNG THỰC, THỰC PHẨM</t>
  </si>
  <si>
    <t xml:space="preserve">Thóc, gạo tẻ thường </t>
  </si>
  <si>
    <t>đ/kg</t>
  </si>
  <si>
    <t>Gạo tẻ ngon</t>
  </si>
  <si>
    <t>Thịt lợn hơi (Thịt heo hơi)</t>
  </si>
  <si>
    <t>Thịt lợn nạc thăn (Thịt heo nạc thăn)</t>
  </si>
  <si>
    <t>Thịt bò thăn</t>
  </si>
  <si>
    <t>Thịt bò bắp</t>
  </si>
  <si>
    <t>Gà ta</t>
  </si>
  <si>
    <t xml:space="preserve">Gà công nghiệp </t>
  </si>
  <si>
    <t>Giò lụa</t>
  </si>
  <si>
    <t>Loại 1 kg</t>
  </si>
  <si>
    <t>Cá quả (cá lóc)</t>
  </si>
  <si>
    <t xml:space="preserve">Cá chép </t>
  </si>
  <si>
    <t xml:space="preserve">Tôm rảo, tôm nuôi nước ngọt </t>
  </si>
  <si>
    <t xml:space="preserve">Bắp cải trắng </t>
  </si>
  <si>
    <t>Loại to vừa khoảng 0,5-1kg/bắp</t>
  </si>
  <si>
    <t>Cải xanh</t>
  </si>
  <si>
    <t>Bí xanh</t>
  </si>
  <si>
    <t>Quả to vừa, 8-10 quả/kg</t>
  </si>
  <si>
    <t>Muối hạt</t>
  </si>
  <si>
    <t>Dầu thực vật</t>
  </si>
  <si>
    <t>đ/lít</t>
  </si>
  <si>
    <t>Đường trắng kết tinh, nội</t>
  </si>
  <si>
    <t>Sữa bột dùng cho trẻ em dưới 06 tuổi</t>
  </si>
  <si>
    <t>II</t>
  </si>
  <si>
    <t>VẬT TƯ NÔNG NGHIỆP</t>
  </si>
  <si>
    <t>Vac-xin Tai xanh (PRRS)</t>
  </si>
  <si>
    <t xml:space="preserve">Thuốc thú ý </t>
  </si>
  <si>
    <t>Thuốc trừ sâu</t>
  </si>
  <si>
    <t>Thuốc trừ bệnh</t>
  </si>
  <si>
    <t>Thuốc trừ cỏ</t>
  </si>
  <si>
    <t>Có hàm lượng Nitơ (N) tổng số ≥ 46%;</t>
  </si>
  <si>
    <t>III</t>
  </si>
  <si>
    <t>ĐỒ UỐNG</t>
  </si>
  <si>
    <t xml:space="preserve">Nước khoáng </t>
  </si>
  <si>
    <t>đ/chai</t>
  </si>
  <si>
    <t>Rượu vang nội</t>
  </si>
  <si>
    <t>Nước giải khát có ga</t>
  </si>
  <si>
    <t>đ/thùng 24 lon</t>
  </si>
  <si>
    <t>Bia lon</t>
  </si>
  <si>
    <t>IV</t>
  </si>
  <si>
    <t>VẬT LIỆU XÂY DỰNG,  CHẤT ĐỐT, NƯỚC SINH HOẠT</t>
  </si>
  <si>
    <t xml:space="preserve">Xi măng </t>
  </si>
  <si>
    <t>đ/bao</t>
  </si>
  <si>
    <t>Thép xây dựng</t>
  </si>
  <si>
    <t>Cát xây</t>
  </si>
  <si>
    <t>Cát đen đổ nền</t>
  </si>
  <si>
    <t>đ/viên</t>
  </si>
  <si>
    <t>đ/m</t>
  </si>
  <si>
    <t>V</t>
  </si>
  <si>
    <t>THUỐC CHỮA BỆNH CHO NGƯỜI</t>
  </si>
  <si>
    <t>VI</t>
  </si>
  <si>
    <t>DỊCH VỤ Y TẾ</t>
  </si>
  <si>
    <t>Khám bệnh</t>
  </si>
  <si>
    <t>đ/lượt</t>
  </si>
  <si>
    <t>Ngày giường điều trị nội trú nội khoa, loại 1</t>
  </si>
  <si>
    <t>đ/ngày</t>
  </si>
  <si>
    <t>Siêu âm</t>
  </si>
  <si>
    <t>X-quang số hóa 1 phim</t>
  </si>
  <si>
    <t>Xét nghiệm tế bào cặn nước tiểu hoặc cặn Adis</t>
  </si>
  <si>
    <t>Điện tâm đồ</t>
  </si>
  <si>
    <t>Nội soi thực quản-dạ dày- tá tràng ống mềm không sinh thiết</t>
  </si>
  <si>
    <t>Hàn composite cổ răng</t>
  </si>
  <si>
    <t>Châm cứu (có kim dài)</t>
  </si>
  <si>
    <t>Giá dịch vụ khám bệnh, chữa bệnh theo yêu cầu tại cơ sở khám bệnh, chữa bệnh của Nhà nước</t>
  </si>
  <si>
    <t>VII</t>
  </si>
  <si>
    <t>GIAO THÔNG</t>
  </si>
  <si>
    <t>Trông giữ xe máy</t>
  </si>
  <si>
    <t>Trông giữ ô tô</t>
  </si>
  <si>
    <t xml:space="preserve">Giá cước ô tô đi đường dài </t>
  </si>
  <si>
    <t>đ/vé</t>
  </si>
  <si>
    <t>Giá cước xe buýt công cộng</t>
  </si>
  <si>
    <t xml:space="preserve">Giá cước taxi </t>
  </si>
  <si>
    <t>đ/km</t>
  </si>
  <si>
    <t>Xăng E5 Ron 92</t>
  </si>
  <si>
    <t>Xăng Ron 95</t>
  </si>
  <si>
    <t>Dầu Diezel</t>
  </si>
  <si>
    <t>VIII</t>
  </si>
  <si>
    <t>DỊCH VỤ GIÁO DỤC</t>
  </si>
  <si>
    <t>Dịch vụ giáo dục trường mầm non công lập</t>
  </si>
  <si>
    <t>Dịch vụ giáo dục trường trung học cơ sở công lập (lớp 8)</t>
  </si>
  <si>
    <t>Dịch vụ giáo dục trường trung học phổ thông công lập (lớp 11)</t>
  </si>
  <si>
    <t>Dịch vụ giáo dục đào tạo nghề công lập</t>
  </si>
  <si>
    <t>Dịch vụ giáo dục đào tạo cao đẳng công lập</t>
  </si>
  <si>
    <t>IX</t>
  </si>
  <si>
    <t>GIẢI TRÍ VÀ DU LỊCH</t>
  </si>
  <si>
    <t>đ/người/ chuyến</t>
  </si>
  <si>
    <t>đ/ngày-đêm</t>
  </si>
  <si>
    <t>X</t>
  </si>
  <si>
    <t>VÀNG, ĐÔ LA MỸ</t>
  </si>
  <si>
    <t>đ/USD</t>
  </si>
  <si>
    <t>XI</t>
  </si>
  <si>
    <t>SỞ TÀI CHÍNH BÌNH ĐỊNH</t>
  </si>
  <si>
    <t>(Ban hành kèm theo Thông tư số 116 /2018/TT-BTC ngày 28/11/2018 của Bộ Tài chính 
quy định chế độ báo cáo giá thị trường)</t>
  </si>
  <si>
    <t>(1)</t>
  </si>
  <si>
    <t>(2)</t>
  </si>
  <si>
    <t>(3)</t>
  </si>
  <si>
    <t>(4)</t>
  </si>
  <si>
    <t>(5)</t>
  </si>
  <si>
    <t>(6)</t>
  </si>
  <si>
    <t>(8)</t>
  </si>
  <si>
    <t>(7)</t>
  </si>
  <si>
    <t>(11)</t>
  </si>
  <si>
    <t>(12)</t>
  </si>
  <si>
    <t>Kiểu nhẫn tròn 1 chỉ</t>
  </si>
  <si>
    <t>đ/chỉ</t>
  </si>
  <si>
    <t>Ngọc Thiện Phẩm</t>
  </si>
  <si>
    <t>Vàng 18K</t>
  </si>
  <si>
    <t>Vàng 99,99%</t>
  </si>
  <si>
    <t>Giá bán ra</t>
  </si>
  <si>
    <t>Trực tiếp điều tra, thu thập</t>
  </si>
  <si>
    <t>Đô la Mỹ</t>
  </si>
  <si>
    <t>Giá mua vào</t>
  </si>
  <si>
    <t>BIDV Bình Định</t>
  </si>
  <si>
    <t>Một số mặt hàng khác không nằm trong danh mục báo cáo theo Thông tư số 116 /2018/TT-BTC ngày 28/11/2018</t>
  </si>
  <si>
    <t>Thịt lợn ba chỉ</t>
  </si>
  <si>
    <t>Trứng gà công nghiệp</t>
  </si>
  <si>
    <t>Đậu phụ</t>
  </si>
  <si>
    <t>Đường kính trắng Bình Định</t>
  </si>
  <si>
    <t>Sữa đặc có đường Ông Thọ (loại nhãn đỏ)</t>
  </si>
  <si>
    <t>Than hầm</t>
  </si>
  <si>
    <t>Củi đun</t>
  </si>
  <si>
    <t>đ/chục</t>
  </si>
  <si>
    <t>đ/lon</t>
  </si>
  <si>
    <t xml:space="preserve">đ/hộp </t>
  </si>
  <si>
    <t>"</t>
  </si>
  <si>
    <t xml:space="preserve">Loại lon 380g </t>
  </si>
  <si>
    <t xml:space="preserve">Trứng vịt </t>
  </si>
  <si>
    <t>''</t>
  </si>
  <si>
    <t>Sữa đặc có đường Ông Thọ (loại nhãn trắng chữ vàng)</t>
  </si>
  <si>
    <t xml:space="preserve">Du lịch trọn gói trong nước </t>
  </si>
  <si>
    <t>Giá bán lẻ</t>
  </si>
  <si>
    <t>Công ty CP Quy Nhơn Tourist</t>
  </si>
  <si>
    <t>Tour 3 đảo Quy Nhơn 2 ngày 1 đêm: Cù Lao Xanh - Hòn Khô - Kỳ Co)</t>
  </si>
  <si>
    <t>Khách sạn Osaka Quy Nhơn</t>
  </si>
  <si>
    <t>Phòng nhà khách tư nhân</t>
  </si>
  <si>
    <t>Khách sạn Thiên Hải</t>
  </si>
  <si>
    <t>Phòng dành cho 2 người loại Deluxe DBL/Twin (Hai giường đơn 1,1m hoặc 1 giường đôi 1,6m, có tivi, điều hòa nước nóng, điện thoại cố định, vệ sinh khép kín,Wifí)</t>
  </si>
  <si>
    <t>Phòng nghỉ đơn 1 giường, điều hoà, nước nóng-lạnh, phòng vệ sinh khép kín</t>
  </si>
  <si>
    <t>Từ thống kê kê khai giá</t>
  </si>
  <si>
    <t>Trường Mẫu giáo Trần Hưng Đạo</t>
  </si>
  <si>
    <t>đ/tháng</t>
  </si>
  <si>
    <t>Thực hiện theo QĐ số 55/2015/QĐ-UBND ngày 25/12/2015 của UBND tỉnh Bình Định</t>
  </si>
  <si>
    <t>Trường THCS Lê Hồng Phong</t>
  </si>
  <si>
    <t>Trường Quốc học Quy Nhơn</t>
  </si>
  <si>
    <t xml:space="preserve">đ/tháng </t>
  </si>
  <si>
    <t>Loại tờ 100USD</t>
  </si>
  <si>
    <t>Trường Cao đẳng Kỹ thuật Công nghệ Quy Nhơn (Trung cấp nghề)</t>
  </si>
  <si>
    <t>Dịch vụ giáo dục đào tạo trung cấp công lập</t>
  </si>
  <si>
    <t>Trường Cao đẳng Y tế Bình Định (Hệ Cao đẳng chính quy: ngành Điều dưỡng)</t>
  </si>
  <si>
    <t>Dịch vụ giáo dục đào tạo đại học công lập</t>
  </si>
  <si>
    <t>Phòng khách sạn 3 sao</t>
  </si>
  <si>
    <t>đ/tín chỉ</t>
  </si>
  <si>
    <t> Trường Đại học Quy Nhơn (Hệ Đại học chính quy tập trung: ngành Kế toán Khóa 41 - tuyển sinh năm 2018)</t>
  </si>
  <si>
    <t>Theo QĐ số 1543/QyĐ-ĐHQN ngày 18/7/2018 của Trường Đại học Quy Nhơn</t>
  </si>
  <si>
    <t>Trường Cao đẳng Bình Định (Hệ Trung cấp chính quy: ngành Sư phạm Mầm non)</t>
  </si>
  <si>
    <t>Ô tô từ 15 chỗ ngồi trở xuống</t>
  </si>
  <si>
    <t>Tuyến Quy Nhơn - Buôn Ma Thuột (giường nằm, máy lạnh)</t>
  </si>
  <si>
    <t>Hợp tác xã Tataco kê khai giá</t>
  </si>
  <si>
    <t>Xí nghiệp Xe buýt Quy Nhơn kê khai giá</t>
  </si>
  <si>
    <t xml:space="preserve">Taxi Mai Linh xe 4 chỗ, giá 10km đầu </t>
  </si>
  <si>
    <t>Đi trong nội tỉnh, dưới 30km</t>
  </si>
  <si>
    <t>Công ty TNHH MTV Mai Linh Bình Định kê khai giá</t>
  </si>
  <si>
    <t>Tại các cửa hàng của Công ty xăng dầu Bình Định</t>
  </si>
  <si>
    <t>0,05S-II</t>
  </si>
  <si>
    <t>0,001S-V</t>
  </si>
  <si>
    <t>Công ty Xăng dầu Bình Định cung cấp</t>
  </si>
  <si>
    <t>Sở Giao thông vận tải báo cáo</t>
  </si>
  <si>
    <t>Sở Giáo dục và Đào tạo báo cáo</t>
  </si>
  <si>
    <t>Giống lúa Khang dân đột biến, cấp XN1 trở lên</t>
  </si>
  <si>
    <t>Giống lúa ĐB 6, cấp XN1 trở lên</t>
  </si>
  <si>
    <t>Giống lúa Q5, cấp XN1 trở lên</t>
  </si>
  <si>
    <t>Giống lúa ĐV 108, cấp XN1 trở lên</t>
  </si>
  <si>
    <t>Giống lúa TBR1, cấp XN1 trở lên</t>
  </si>
  <si>
    <t>Giá bán buôn</t>
  </si>
  <si>
    <t>Sở Nông nghiệp và PTNT báo cáo</t>
  </si>
  <si>
    <t>10.0001</t>
  </si>
  <si>
    <t>10.0002</t>
  </si>
  <si>
    <t>09.0001</t>
  </si>
  <si>
    <t>09.0002</t>
  </si>
  <si>
    <t>09.0003</t>
  </si>
  <si>
    <t>08.0001</t>
  </si>
  <si>
    <t>08.0002</t>
  </si>
  <si>
    <t>08.0003</t>
  </si>
  <si>
    <t>08.0004</t>
  </si>
  <si>
    <t>08.0005</t>
  </si>
  <si>
    <t>08.0006</t>
  </si>
  <si>
    <t>08.0007</t>
  </si>
  <si>
    <t>07.0001</t>
  </si>
  <si>
    <t>07.0002</t>
  </si>
  <si>
    <t>07.0003</t>
  </si>
  <si>
    <t>07.0004</t>
  </si>
  <si>
    <t>07.0005</t>
  </si>
  <si>
    <t>07.0006</t>
  </si>
  <si>
    <t>07.0007</t>
  </si>
  <si>
    <t>07.0008</t>
  </si>
  <si>
    <t>08</t>
  </si>
  <si>
    <t>09</t>
  </si>
  <si>
    <t>07</t>
  </si>
  <si>
    <t>02.0013</t>
  </si>
  <si>
    <t>02.0001</t>
  </si>
  <si>
    <t>02</t>
  </si>
  <si>
    <t>02.0011</t>
  </si>
  <si>
    <t>02.0015</t>
  </si>
  <si>
    <t>02.0020</t>
  </si>
  <si>
    <t>Giống ngô CP333, cấp F1</t>
  </si>
  <si>
    <t>Giống ngô SSC 2095, cấp F1</t>
  </si>
  <si>
    <t>Giống ngô PAC 999, cấp F1</t>
  </si>
  <si>
    <t>Giống ngô PAC 339, cấp F1</t>
  </si>
  <si>
    <t>02.0033</t>
  </si>
  <si>
    <t>02.0036</t>
  </si>
  <si>
    <t>Hạt giống Bí xanh</t>
  </si>
  <si>
    <t>Hạt giống Cải xanh, cấp XN1</t>
  </si>
  <si>
    <t>Hạt giống Rau muống, cấp F1</t>
  </si>
  <si>
    <t>Hạt giống Bầu</t>
  </si>
  <si>
    <t>02.0039</t>
  </si>
  <si>
    <t>02.0047</t>
  </si>
  <si>
    <t>02.0051</t>
  </si>
  <si>
    <t>02.0052</t>
  </si>
  <si>
    <t>02.0053</t>
  </si>
  <si>
    <t>02.0054</t>
  </si>
  <si>
    <t>02.0055</t>
  </si>
  <si>
    <t>02.0056</t>
  </si>
  <si>
    <t xml:space="preserve">Vac-xin dịch tả lợn </t>
  </si>
  <si>
    <t xml:space="preserve">Vac-xin cúm gia cầm </t>
  </si>
  <si>
    <t xml:space="preserve">Vac-xin dịch tả gà </t>
  </si>
  <si>
    <t xml:space="preserve">Vac-xin Lở mồm long móng </t>
  </si>
  <si>
    <t xml:space="preserve">Vac-xin tụ huyết trùng </t>
  </si>
  <si>
    <t>đ/liều</t>
  </si>
  <si>
    <t xml:space="preserve">25 liều/ lọ </t>
  </si>
  <si>
    <t xml:space="preserve">20 liều/ lọ </t>
  </si>
  <si>
    <t xml:space="preserve">200 liều/ lọ </t>
  </si>
  <si>
    <t xml:space="preserve">150 liều/ lọ </t>
  </si>
  <si>
    <t>Chứa hoạt chất Ampicillin</t>
  </si>
  <si>
    <t>Chứa hoạt chất Amoxicillin</t>
  </si>
  <si>
    <t>Chứa hoạt chất Gentamycine</t>
  </si>
  <si>
    <t>Chứa hoạt chất Oxytetracyline</t>
  </si>
  <si>
    <t>Chứa hoạt chất Kanammycin</t>
  </si>
  <si>
    <t>Chứa hoạt chất Steptommycin</t>
  </si>
  <si>
    <t>Chứa hoạt chất Lincomycin</t>
  </si>
  <si>
    <t>Chứa hoạt chất Celphalexin</t>
  </si>
  <si>
    <t xml:space="preserve">Công ty CP thuốc thú y Trung ương VETVACO sản xuất </t>
  </si>
  <si>
    <t>Chứa hoạt chất Fenobucarb</t>
  </si>
  <si>
    <t>Bassa 50EC</t>
  </si>
  <si>
    <t>Excel Bassa 50EC</t>
  </si>
  <si>
    <t>Chứa hoạt chất Pymetrozine</t>
  </si>
  <si>
    <t>Chess 50WG</t>
  </si>
  <si>
    <t>đ/gói/7,5g</t>
  </si>
  <si>
    <t>Chess APC 50WDG</t>
  </si>
  <si>
    <t>đ/gói/15g</t>
  </si>
  <si>
    <t xml:space="preserve">Oshin 20WP </t>
  </si>
  <si>
    <t xml:space="preserve">Trebon 10EC </t>
  </si>
  <si>
    <t xml:space="preserve">Applaud 10WP </t>
  </si>
  <si>
    <t xml:space="preserve">Confidor 100SL </t>
  </si>
  <si>
    <t xml:space="preserve">Anvado 100WP </t>
  </si>
  <si>
    <t xml:space="preserve">Regent 800WG </t>
  </si>
  <si>
    <t xml:space="preserve">Tango 800WG </t>
  </si>
  <si>
    <t>Chứa hoạt chất Dinotefuran</t>
  </si>
  <si>
    <t>Chứa hoạt chất Ethofenprox</t>
  </si>
  <si>
    <t>Chứa hoạt chất Buprofezin</t>
  </si>
  <si>
    <t>Chứa hoạt chất Imidacloprid</t>
  </si>
  <si>
    <t>Chứa hoạt chất Fipronil</t>
  </si>
  <si>
    <t>đ/gói/6,5g</t>
  </si>
  <si>
    <t>đ/chai/100 ml</t>
  </si>
  <si>
    <t>đ/gói/7g</t>
  </si>
  <si>
    <t>đ/gói/1,6g</t>
  </si>
  <si>
    <t xml:space="preserve">Manozeb 68WP </t>
  </si>
  <si>
    <t>Dithan M45 80WP</t>
  </si>
  <si>
    <t xml:space="preserve">Fujione 40EC </t>
  </si>
  <si>
    <t xml:space="preserve">Fujione 40WP </t>
  </si>
  <si>
    <t xml:space="preserve">Beam 72,8WP </t>
  </si>
  <si>
    <t xml:space="preserve">Vista 72,8WP </t>
  </si>
  <si>
    <t xml:space="preserve">Kasumin 10SL </t>
  </si>
  <si>
    <t xml:space="preserve">Katana 20EC </t>
  </si>
  <si>
    <t xml:space="preserve">Ninja </t>
  </si>
  <si>
    <t xml:space="preserve">Aliette 80WP </t>
  </si>
  <si>
    <t>Chứa hoạt chất Fosetyl-aluminium</t>
  </si>
  <si>
    <t>Chứa hoạt chất Isoprothiolane</t>
  </si>
  <si>
    <t>Chứa hoạt chất Tricyclazole</t>
  </si>
  <si>
    <t>Chứa hoạt chất Kasugamycin</t>
  </si>
  <si>
    <t>Chứa hoạt chất Fenoxanil</t>
  </si>
  <si>
    <t>Chứa hoạt chất Metalaxyl</t>
  </si>
  <si>
    <t>Chứa hoạt chất Manconzeb + Matalaxyl</t>
  </si>
  <si>
    <t>Chứa hoạt chất Zineb</t>
  </si>
  <si>
    <t>Chứa hoạt chất Manconzeb</t>
  </si>
  <si>
    <t>đ/lọ/gam</t>
  </si>
  <si>
    <t>đ/lọ/100ml</t>
  </si>
  <si>
    <t>đ/chai/90ml</t>
  </si>
  <si>
    <t>đ/chai/450ml</t>
  </si>
  <si>
    <t>đ/chai/100ml</t>
  </si>
  <si>
    <t>đ/chai/20 ml</t>
  </si>
  <si>
    <t>đ/gói/10g</t>
  </si>
  <si>
    <t xml:space="preserve">Mataxyl </t>
  </si>
  <si>
    <t xml:space="preserve">Ridomil gold 68WP </t>
  </si>
  <si>
    <t>Zithane Z</t>
  </si>
  <si>
    <t>đ/gói/25g</t>
  </si>
  <si>
    <t>đ/gói/8,5ml</t>
  </si>
  <si>
    <t>đ/gói/100g</t>
  </si>
  <si>
    <t>02.0057</t>
  </si>
  <si>
    <t>02.0058</t>
  </si>
  <si>
    <t>02.0059</t>
  </si>
  <si>
    <t>02.0060</t>
  </si>
  <si>
    <t>Bravo 480SL</t>
  </si>
  <si>
    <t>đ/chai/900ml</t>
  </si>
  <si>
    <t>đ/gói/1kg</t>
  </si>
  <si>
    <t>Chứa hoạt chất Pretilachlor</t>
  </si>
  <si>
    <t>Chứa hoạt chất Quiclorac+Bensulfuron Methyl</t>
  </si>
  <si>
    <t>Chứa hoạt chất Atrazin</t>
  </si>
  <si>
    <t>Prefit 300EC</t>
  </si>
  <si>
    <t xml:space="preserve">Sofit 300EC </t>
  </si>
  <si>
    <t>Atranex 80WP</t>
  </si>
  <si>
    <t>Chứa hoạt chất Glyphosate</t>
  </si>
  <si>
    <t xml:space="preserve">Flacet 10WP </t>
  </si>
  <si>
    <t>02.0061</t>
  </si>
  <si>
    <t>02.0062</t>
  </si>
  <si>
    <t>Phân đạm urê Phú Mỹ</t>
  </si>
  <si>
    <t>Phân NPK Phú Mỹ</t>
  </si>
  <si>
    <t>Đạm (N): 20%, Lân (P2O5): 20%, Kali (K2O): 15%</t>
  </si>
  <si>
    <t>Đạm (N): 16%, Lân (P2O5): 16%, Kali (K2O): 8% và Lưu huỳnh (S): 13%</t>
  </si>
  <si>
    <t>Vĩnh Hảo chai nhựa 500ml</t>
  </si>
  <si>
    <t>Vang Đà Lạt trắng 12% chai 750ml</t>
  </si>
  <si>
    <t xml:space="preserve">Coca-Cola thùng 24 lon 330ml </t>
  </si>
  <si>
    <t>Tiger thùng 24 lon 330ml</t>
  </si>
  <si>
    <t>03.0001</t>
  </si>
  <si>
    <t>03.0002</t>
  </si>
  <si>
    <t>03.0003</t>
  </si>
  <si>
    <t>03.0004</t>
  </si>
  <si>
    <t>Gas đun</t>
  </si>
  <si>
    <t xml:space="preserve">Thuốc tim mạch Savi Amlodipin </t>
  </si>
  <si>
    <t>Hoạt chất Amlodipin 10 mg 
Hộp 3 vỉ x 10 viên</t>
  </si>
  <si>
    <t>đ/hộp</t>
  </si>
  <si>
    <t>Sở Y tế báo cáo</t>
  </si>
  <si>
    <t>Nhà sản xuất: Savi</t>
  </si>
  <si>
    <t>Thuốc chống nhiễm, điều trị ký sinh trùng Bifumax 500 H/10</t>
  </si>
  <si>
    <t>Hoạt chất Cefuroxim 500mg 
Hộp 2 vỉ x 5 viên</t>
  </si>
  <si>
    <t>Nhà sản xuất: Bidiphar</t>
  </si>
  <si>
    <t>05.0001</t>
  </si>
  <si>
    <t>05.0002</t>
  </si>
  <si>
    <t>05.0003</t>
  </si>
  <si>
    <t>05.0004</t>
  </si>
  <si>
    <t>05.0005</t>
  </si>
  <si>
    <t>05.0006</t>
  </si>
  <si>
    <t>05.0007</t>
  </si>
  <si>
    <t>05.0008</t>
  </si>
  <si>
    <t>05.0009</t>
  </si>
  <si>
    <t>Thuốc dị ứng và các trường hợp quá mẫn cảm Stagerin (vỉ nhôm) H/50</t>
  </si>
  <si>
    <t>Hoạt chất Cinnarizin 25mg 
Hộp 5 vỉ x 10 viên</t>
  </si>
  <si>
    <t>Thuốc giảm đau, hạ sốt, chống viêm không steroid và thuốc điều trị gut và các bệnh xương Biragan 500 H/100 (Alu-Alu)</t>
  </si>
  <si>
    <t>Hoạt chất Paracetamol 500mg 
Hộp 10 vỉ x 10 viên</t>
  </si>
  <si>
    <t>Thuốc tác dụng trên đường hô hấp Bifacold H/30</t>
  </si>
  <si>
    <t>Hoạt chất N-acetylcystein 
Hộp 30 gói x 1g</t>
  </si>
  <si>
    <t>đ/gói</t>
  </si>
  <si>
    <t>Thuốc vitamin và khoáng chất Neutrifore H/100</t>
  </si>
  <si>
    <t>Vitamin B1: 250 mg; Vitamin B6  250 mg; Vitamin B12 1000 mcg
Hộp 10 vỉ x 10 viên</t>
  </si>
  <si>
    <t>Thuốc đường tiêu hóa Oraptic 20 H/20</t>
  </si>
  <si>
    <t>Hoạt chất Omeprazone 20 mg 
Hộp 5 vỉ x 4 viên</t>
  </si>
  <si>
    <t>Hóc môn và các thuốc tác động vào hệ nội tiết Soli-Medon 4 H/30</t>
  </si>
  <si>
    <t>Hoạt chất Methyl Prednisolon 4mg 
Hộp 3 vỉ x 10 viên</t>
  </si>
  <si>
    <t>Thuốc khác (Cotrimstada)</t>
  </si>
  <si>
    <t>Hoạt chất Sulfamethoxazol 400mg
Hộp 100 viên</t>
  </si>
  <si>
    <t>Nhà sản xuất: Stada</t>
  </si>
  <si>
    <t>05</t>
  </si>
  <si>
    <t>06</t>
  </si>
  <si>
    <t>06.0001</t>
  </si>
  <si>
    <t>06.0002</t>
  </si>
  <si>
    <t>06.0003</t>
  </si>
  <si>
    <t>06.0004</t>
  </si>
  <si>
    <t>06.0005</t>
  </si>
  <si>
    <t>06.0006</t>
  </si>
  <si>
    <t>06.0007</t>
  </si>
  <si>
    <t>06.0008</t>
  </si>
  <si>
    <t>06.0009</t>
  </si>
  <si>
    <t>06.0010</t>
  </si>
  <si>
    <t>06.0011</t>
  </si>
  <si>
    <t>06.0012</t>
  </si>
  <si>
    <t>06.0013</t>
  </si>
  <si>
    <t>06.0014</t>
  </si>
  <si>
    <t>06.0015</t>
  </si>
  <si>
    <t>06.0016</t>
  </si>
  <si>
    <t>06.0017</t>
  </si>
  <si>
    <t>06.0018</t>
  </si>
  <si>
    <t>06.0019</t>
  </si>
  <si>
    <t>06.0020</t>
  </si>
  <si>
    <t>06.0021</t>
  </si>
  <si>
    <t>06.0022</t>
  </si>
  <si>
    <t>06.0023</t>
  </si>
  <si>
    <t>06.0024</t>
  </si>
  <si>
    <t>06.0025</t>
  </si>
  <si>
    <t>06.0026</t>
  </si>
  <si>
    <t>06.0027</t>
  </si>
  <si>
    <t xml:space="preserve">Thực hiện theo QĐ số 64/2017/QĐ-UBND
ngày 11/12/2017 của UBND tỉnh Bình Định </t>
  </si>
  <si>
    <t>Địa phương không có</t>
  </si>
  <si>
    <t xml:space="preserve">Tại Bệnh viện Đa khoa Hòa Bình </t>
  </si>
  <si>
    <t>Giường thông thường nội khoa</t>
  </si>
  <si>
    <t xml:space="preserve">Ngày giuờng bệnh HSCC </t>
  </si>
  <si>
    <t>Giường nội khoa loại 3 Hạng III Khoa YHCT</t>
  </si>
  <si>
    <t>Siêu âm hạch vùng cổ</t>
  </si>
  <si>
    <t>Siêu âm màu bìu</t>
  </si>
  <si>
    <t>Siêu âm Doppler gan lách</t>
  </si>
  <si>
    <t>Siêu âm thai (thai, nhau thai, nước ối)</t>
  </si>
  <si>
    <t>Siêu âm ổ bụng</t>
  </si>
  <si>
    <t>Siêu âm màu gan mật</t>
  </si>
  <si>
    <t>Siêu âm tử cung phần phụ</t>
  </si>
  <si>
    <t>Siêu âm màu tiền liệt tuyến</t>
  </si>
  <si>
    <t>Siêu âm phần mềm (một vị trí)</t>
  </si>
  <si>
    <t xml:space="preserve">Siêu âm màu vú </t>
  </si>
  <si>
    <t>Siêu âm Doppler mạch máu ổ bụng (động mạch chủ, mạc treo tràng trên, thân tạng…)</t>
  </si>
  <si>
    <t>Siêu âm Doppler mạch máu (chi trên)</t>
  </si>
  <si>
    <t>Siêu âm Doppler mạch máu (cổ)</t>
  </si>
  <si>
    <t>Siêu âm Doppler mạch máu (động mạch cảnh)</t>
  </si>
  <si>
    <t>Siêu âm Doppler mạch máu (chi dưới)</t>
  </si>
  <si>
    <t>SPDD Vinamilk Optimum Gold 3 (dành cho trẻ từ 1-2 tuổi) lon 900g</t>
  </si>
  <si>
    <t>Đường tinh luyện Biên Hòa gói 01 kg</t>
  </si>
  <si>
    <t>Muối biển Đề Gi (Muối tinh cao cấp) gói 500g</t>
  </si>
  <si>
    <t>SPDD Vinamilk Dielac Alpha Step 1 (loại từ 0 đến 06 tháng tuổi)</t>
  </si>
  <si>
    <t>SPDD Vinamilk Dielac  Alpha Step 2 (loại từ 06 tháng đến 12 tháng tuổi)</t>
  </si>
  <si>
    <t>SPDD Vinamilk Dielac  Alpha Step 3 (loại từ 01 tuổi đến 02 tuổi)</t>
  </si>
  <si>
    <t xml:space="preserve">Loại hộp thiếc 900g </t>
  </si>
  <si>
    <t>Sữa đặc có đường Ông Thọ (loại nhãn trắng chữ xanh lá)</t>
  </si>
  <si>
    <t>Thóc tẻ thường Bình Định</t>
  </si>
  <si>
    <t>Gạo tẻ thường Bình Định</t>
  </si>
  <si>
    <t>Tại TP. Quy Nhơn</t>
  </si>
  <si>
    <t>Tại TX. An Nhơn và các huyện</t>
  </si>
  <si>
    <t>01</t>
  </si>
  <si>
    <t>Gạo thơm</t>
  </si>
  <si>
    <t>Loại 1</t>
  </si>
  <si>
    <t>Bắp lõi, loại 200-300g/cái</t>
  </si>
  <si>
    <t>Còn sống, loại 1,5-2kg /1 con</t>
  </si>
  <si>
    <t>Gà thả vườn đông lạnh làm sẵn, nguyên con, bỏ lòng, loại 1,5-2kg /1 con</t>
  </si>
  <si>
    <t>Loại  2 con/1 kg</t>
  </si>
  <si>
    <t xml:space="preserve">Loại  2 con/1 kg </t>
  </si>
  <si>
    <t>Tôm thẻ loại 40-45 con/kg</t>
  </si>
  <si>
    <t>01.0001</t>
  </si>
  <si>
    <t>01.0002</t>
  </si>
  <si>
    <t>01.0003</t>
  </si>
  <si>
    <t>01.0004</t>
  </si>
  <si>
    <t>01.0005</t>
  </si>
  <si>
    <t>01.0006</t>
  </si>
  <si>
    <t>01.0007</t>
  </si>
  <si>
    <t xml:space="preserve">Cải ngọt </t>
  </si>
  <si>
    <t xml:space="preserve">Quả từ 1-2 kg </t>
  </si>
  <si>
    <t>Tường An Cooking Oil chai 01 lít</t>
  </si>
  <si>
    <t>01.0008</t>
  </si>
  <si>
    <t>01.0009</t>
  </si>
  <si>
    <t>01.0010</t>
  </si>
  <si>
    <t>01.0011</t>
  </si>
  <si>
    <t>01.0012</t>
  </si>
  <si>
    <t>01.0013</t>
  </si>
  <si>
    <t>01.0014</t>
  </si>
  <si>
    <t>01.0015</t>
  </si>
  <si>
    <t>01.0016</t>
  </si>
  <si>
    <t>01.0017</t>
  </si>
  <si>
    <t>01.0018</t>
  </si>
  <si>
    <t>01.0019</t>
  </si>
  <si>
    <t>01.0020</t>
  </si>
  <si>
    <t>03</t>
  </si>
  <si>
    <t>04</t>
  </si>
  <si>
    <t>04.0001</t>
  </si>
  <si>
    <t>04.0002</t>
  </si>
  <si>
    <t>04.0003</t>
  </si>
  <si>
    <t>04.0004</t>
  </si>
  <si>
    <t>04.0005</t>
  </si>
  <si>
    <t>04.0006</t>
  </si>
  <si>
    <t>04.0007</t>
  </si>
  <si>
    <t>04.0008</t>
  </si>
  <si>
    <t>04.0009</t>
  </si>
  <si>
    <t>Cát vàng</t>
  </si>
  <si>
    <t>Gạch xây</t>
  </si>
  <si>
    <t>Ống nhựa</t>
  </si>
  <si>
    <t>Gas Petrolimex loại bình 12kg (không kể tiền bình)</t>
  </si>
  <si>
    <t>đ/bình</t>
  </si>
  <si>
    <r>
      <t>đ/m</t>
    </r>
    <r>
      <rPr>
        <vertAlign val="superscript"/>
        <sz val="9"/>
        <color theme="1"/>
        <rFont val="Times New Roman"/>
        <family val="1"/>
        <charset val="163"/>
      </rPr>
      <t>3</t>
    </r>
  </si>
  <si>
    <t>Công ty cổ phần Cấp thoát nước Bình Định cung cấp, địa bàn thành phố Quy Nhơn</t>
  </si>
  <si>
    <r>
      <t>Hộ gia đình khác sử dụng dưới 20m</t>
    </r>
    <r>
      <rPr>
        <vertAlign val="superscript"/>
        <sz val="9"/>
        <color theme="1"/>
        <rFont val="Times New Roman"/>
        <family val="1"/>
        <charset val="163"/>
      </rPr>
      <t>3</t>
    </r>
    <r>
      <rPr>
        <sz val="9"/>
        <color theme="1"/>
        <rFont val="Times New Roman"/>
        <family val="1"/>
        <charset val="163"/>
      </rPr>
      <t>/hộ/tháng thực hiện thu theo QĐ số 4225/QĐ-UBND ngày 17/12/2014 của UBND tỉnh Bình Định</t>
    </r>
  </si>
  <si>
    <t>Xi măng Sông Gianh PCB30 bao 50kg</t>
  </si>
  <si>
    <t>Giá bán tại các cửa hàng VLXD trung tâm tỉnh Bình Định</t>
  </si>
  <si>
    <t>Thép cuộn Pomina phi 6-8</t>
  </si>
  <si>
    <t>Giá bán tại kho bên bán trên địa bàn các xã thuộc TP.Quy Nhơn; thị trấn, thị tứ thuộc các huyện, thị xã. Đối với địa bàn các phường thuộc TP. Quy Nhơn giá bán là giá đến chân công trình. (Giá bán đã bao gồm chi phí bốc lên phương tiện)</t>
  </si>
  <si>
    <t>Giá tại hiện trường xây lắp thành phố Quy Nhơn và trung tâm các huyện, thị xã, thị trấn trong phạm vi bán kính 10km</t>
  </si>
  <si>
    <r>
      <t>Mua rời dưới 2m</t>
    </r>
    <r>
      <rPr>
        <vertAlign val="superscript"/>
        <sz val="9"/>
        <color theme="1"/>
        <rFont val="Times New Roman"/>
        <family val="1"/>
        <charset val="163"/>
      </rPr>
      <t>3</t>
    </r>
    <r>
      <rPr>
        <sz val="9"/>
        <color theme="1"/>
        <rFont val="Times New Roman"/>
        <family val="1"/>
        <charset val="163"/>
      </rPr>
      <t>/lần, tại nơi cung ứng (không phải nơi khai thác)</t>
    </r>
  </si>
  <si>
    <t>Giá đất nguyên thổ tại mỏ đã được cấp phép khai thác, chưa tính đến công tác đào xúc đất tại mỏ đổ lên phương tiện vận chuyển bên mua</t>
  </si>
  <si>
    <t>Đất san lấp</t>
  </si>
  <si>
    <t>Giá bán trên phương tiện bên mua tại kho bên bán; Địa chỉ: km 1215 - QL 1A Phước Lộc - Tuy Phước - Bình Định</t>
  </si>
  <si>
    <t>Gạch Tuy nen Bình Định 2 lỗ A 220x105x60</t>
  </si>
  <si>
    <t xml:space="preserve">Ống nhựa Hoa Sen HDPE-PE100 phi 90 </t>
  </si>
  <si>
    <t>Giá bán tại chân công trình
 trên địa bàn toàn tỉnh Bình Định</t>
  </si>
  <si>
    <t>Do Công ty xăng dầu Bình Định cung cấp đã bao gồm chi phí vận chuyển đến tận hộ sử dụng</t>
  </si>
  <si>
    <t>Giá kỳ 
này</t>
  </si>
  <si>
    <t>Giá dịch vụ khám bệnh, chữa bệnh  tại cơ sở khám bệnh, chữa bệnh tư nhân</t>
  </si>
  <si>
    <t>Giá dịch vụ khám bệnh, chữa bệnh không thuộc phạm vi thanh toán của Quỹ bảo hiểm y tế trong các cơ sở khám bệnh, chữa bệnh của Nhà nước</t>
  </si>
  <si>
    <t>Nước mắm Mười Thu 25 độ đạm</t>
  </si>
  <si>
    <t>Nước mắm Mười Thu 30 độ đạm</t>
  </si>
  <si>
    <t>Loại chai 945ml</t>
  </si>
  <si>
    <t>Công ty CP thuốc thú y Trung ương NAVETCO sản xuất</t>
  </si>
  <si>
    <t>Công ty Hanvet sản xuất</t>
  </si>
  <si>
    <t xml:space="preserve">Công ty Cổ phần Tập đoàn Giống cây trồng Việt Nam Vinaseed sản xuất </t>
  </si>
  <si>
    <t xml:space="preserve">Công ty Cổ phần giống cây trồng Trung ương sản xuất </t>
  </si>
  <si>
    <t xml:space="preserve">Công ty Cổ phần Tập đoàn Thaibinh seed sản xuất </t>
  </si>
  <si>
    <t xml:space="preserve">Viện Khoa Học Kỹ Thuật Nông Nghiệp Duyên Hải Nam Trung Bộ sản xuất </t>
  </si>
  <si>
    <t xml:space="preserve">Công ty TNHH Hạt giống C.P Việt Nam sản xuất </t>
  </si>
  <si>
    <t xml:space="preserve">Công ty Cổ phần  Giống cây trồng Miền Nam sản xuất </t>
  </si>
  <si>
    <t xml:space="preserve">Công ty Advanta Việt Nam sản xuất </t>
  </si>
  <si>
    <t xml:space="preserve">Công ty TNHH Phát triển Nông nghiệp Việt Á sản xuất </t>
  </si>
  <si>
    <t xml:space="preserve">Công ty TNHH Hạt giống cây trồng Tùng Nông  sản xuất </t>
  </si>
  <si>
    <t>Công ty BVTV I sản xuất</t>
  </si>
  <si>
    <t>Công ty BVTV Việt Thắng sản xuất</t>
  </si>
  <si>
    <t>Công ty Lộc Trời sản xuất</t>
  </si>
  <si>
    <t>Công ty Á Châu sản xuất</t>
  </si>
  <si>
    <t>Công ty Cửu Long sản xuất</t>
  </si>
  <si>
    <t>Công ty HAI sản xuất</t>
  </si>
  <si>
    <t>Công ty Bayer sản xuất</t>
  </si>
  <si>
    <t>Công ty Việt Thắng sản xuất</t>
  </si>
  <si>
    <t>Công ty Vipesco sản xuất</t>
  </si>
  <si>
    <t>Công ty Sumit sản xuất</t>
  </si>
  <si>
    <t>Công ty Arystar sản xuất</t>
  </si>
  <si>
    <t>Công ty Byear sản xuất</t>
  </si>
  <si>
    <t>Công ty Mapacific sản xuất</t>
  </si>
  <si>
    <t>Công ty Khu Trùng sản xuất</t>
  </si>
  <si>
    <t>Công ty Cổ phần phân bón Bình Điền sản xuất</t>
  </si>
  <si>
    <t>Công ty Cổ phần Vật tư Kỹ thuật Nông nghiệp Bình Định sản xuất</t>
  </si>
  <si>
    <t>Công ty cổ phần Phân bón và Hóa chất Dầu khí Miền Trung sản xuất</t>
  </si>
  <si>
    <t>Xăng sinh học E5 Ron 92-II</t>
  </si>
  <si>
    <t>Xăng không chì Ron 95-III</t>
  </si>
  <si>
    <t>Nước sạch sinh hoạt</t>
  </si>
  <si>
    <t>GIÁ KÊ KHAI CÁC MẶT HÀNG TRÊN ĐỊA BÀN</t>
  </si>
  <si>
    <t>11.0001</t>
  </si>
  <si>
    <t xml:space="preserve">Giá vé vào cổng tham quan Quần thể du lịch nghỉ dưỡng sinh thái FLC Quy Nhơn </t>
  </si>
  <si>
    <t>Công ty cổ phần FLC Quy Nhơn Golf &amp; Resort kê khai</t>
  </si>
  <si>
    <t>Tham quan đi bộ đối với người lớn</t>
  </si>
  <si>
    <t>Tham quan đi bộ đối với trẻ em</t>
  </si>
  <si>
    <t>XII</t>
  </si>
  <si>
    <t>Phân NPK Mặt Trời Mới</t>
  </si>
  <si>
    <t>BẢNG GIÁ THỊ TRƯỜNG THÁNG 8 NĂM 2019</t>
  </si>
  <si>
    <t xml:space="preserve">Cà chua </t>
  </si>
  <si>
    <t>08-2019-BDI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</si>
</sst>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amily val="2"/>
      <scheme val="minor"/>
    </font>
    <font>
      <i/>
      <sz val="12"/>
      <color theme="1"/>
      <name val="Times New Roman"/>
      <family val="1"/>
      <charset val="163"/>
    </font>
    <font>
      <b/>
      <sz val="9"/>
      <color theme="1"/>
      <name val="Times New Roman"/>
      <family val="1"/>
      <charset val="163"/>
    </font>
    <font>
      <sz val="9"/>
      <color theme="1"/>
      <name val="Times New Roman"/>
      <family val="1"/>
      <charset val="163"/>
    </font>
    <font>
      <sz val="9"/>
      <color rgb="FFFF0000"/>
      <name val="Times New Roman"/>
      <family val="1"/>
      <charset val="163"/>
    </font>
    <font>
      <sz val="9"/>
      <color theme="1"/>
      <name val="Times New Roman"/>
      <family val="1"/>
      <charset val="163"/>
      <scheme val="major"/>
    </font>
    <font>
      <b/>
      <sz val="14"/>
      <color theme="1"/>
      <name val="Times New Roman"/>
      <family val="1"/>
      <charset val="163"/>
    </font>
    <font>
      <sz val="14"/>
      <color theme="1"/>
      <name val="Arial"/>
      <family val="2"/>
      <scheme val="minor"/>
    </font>
    <font>
      <b/>
      <i/>
      <sz val="14"/>
      <color theme="1"/>
      <name val="Times New Roman"/>
      <family val="1"/>
      <charset val="163"/>
    </font>
    <font>
      <i/>
      <sz val="14"/>
      <color theme="1"/>
      <name val="Times New Roman"/>
      <family val="1"/>
      <charset val="163"/>
    </font>
    <font>
      <sz val="9"/>
      <color theme="1"/>
      <name val="Times New Roman"/>
      <family val="1"/>
    </font>
    <font>
      <vertAlign val="superscript"/>
      <sz val="9"/>
      <color theme="1"/>
      <name val="Times New Roman"/>
      <family val="1"/>
      <charset val="163"/>
    </font>
    <font>
      <sz val="8"/>
      <color theme="1"/>
      <name val="Times New Roman"/>
      <family val="1"/>
      <charset val="163"/>
    </font>
    <font>
      <i/>
      <sz val="9"/>
      <color theme="1"/>
      <name val="Times New Roman"/>
      <family val="1"/>
      <charset val="163"/>
    </font>
    <font>
      <sz val="9"/>
      <color rgb="FFFF0000"/>
      <name val="Times New Roman"/>
      <family val="1"/>
      <charset val="163"/>
      <scheme val="major"/>
    </font>
  </fonts>
  <fills count="3">
    <fill>
      <patternFill patternType="none"/>
    </fill>
    <fill>
      <patternFill patternType="gray125"/>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dashed">
        <color indexed="64"/>
      </bottom>
      <diagonal/>
    </border>
  </borders>
  <cellStyleXfs count="1">
    <xf numFmtId="0" fontId="0" fillId="0" borderId="0"/>
  </cellStyleXfs>
  <cellXfs count="203">
    <xf numFmtId="0" fontId="0" fillId="0" borderId="0" xfId="0"/>
    <xf numFmtId="0" fontId="1" fillId="0" borderId="0" xfId="0" applyFont="1" applyAlignment="1">
      <alignment horizontal="center" vertical="center"/>
    </xf>
    <xf numFmtId="3" fontId="3" fillId="2" borderId="2" xfId="0" applyNumberFormat="1"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vertical="center" wrapText="1"/>
    </xf>
    <xf numFmtId="0" fontId="3" fillId="2" borderId="3"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3" fillId="2" borderId="5" xfId="0" applyFont="1" applyFill="1" applyBorder="1" applyAlignment="1">
      <alignment horizontal="justify" vertical="center" wrapText="1"/>
    </xf>
    <xf numFmtId="0" fontId="3" fillId="2" borderId="2" xfId="0" quotePrefix="1"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2" borderId="7" xfId="0" applyFont="1" applyFill="1" applyBorder="1" applyAlignment="1">
      <alignment vertical="center" wrapText="1"/>
    </xf>
    <xf numFmtId="0" fontId="3" fillId="2" borderId="5" xfId="0" quotePrefix="1"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justify" vertical="center" wrapText="1"/>
    </xf>
    <xf numFmtId="0" fontId="3" fillId="2" borderId="3" xfId="0" quotePrefix="1" applyFont="1" applyFill="1" applyBorder="1" applyAlignment="1">
      <alignment horizontal="center" vertical="center" wrapText="1"/>
    </xf>
    <xf numFmtId="3" fontId="3" fillId="2" borderId="8" xfId="0" quotePrefix="1" applyNumberFormat="1" applyFont="1" applyFill="1" applyBorder="1" applyAlignment="1">
      <alignment horizontal="center" vertical="center" wrapText="1"/>
    </xf>
    <xf numFmtId="3" fontId="3" fillId="2" borderId="4" xfId="0" quotePrefix="1" applyNumberFormat="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3" fillId="2" borderId="10" xfId="0" applyFont="1" applyFill="1" applyBorder="1" applyAlignment="1">
      <alignment vertical="center" wrapText="1"/>
    </xf>
    <xf numFmtId="3" fontId="3" fillId="2" borderId="11" xfId="0" quotePrefix="1" applyNumberFormat="1" applyFont="1" applyFill="1" applyBorder="1" applyAlignment="1">
      <alignment horizontal="center"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1" xfId="0" quotePrefix="1" applyFont="1" applyFill="1" applyBorder="1" applyAlignment="1">
      <alignment horizontal="center" vertical="center" wrapText="1"/>
    </xf>
    <xf numFmtId="0" fontId="3" fillId="2" borderId="12" xfId="0" applyFont="1" applyFill="1" applyBorder="1" applyAlignment="1">
      <alignment horizontal="center" vertical="center" wrapText="1"/>
    </xf>
    <xf numFmtId="3" fontId="3" fillId="2" borderId="13" xfId="0" quotePrefix="1" applyNumberFormat="1"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13" xfId="0" quotePrefix="1" applyFont="1" applyFill="1" applyBorder="1" applyAlignment="1">
      <alignment horizontal="center" vertical="center" wrapText="1"/>
    </xf>
    <xf numFmtId="0" fontId="3" fillId="2" borderId="14" xfId="0" applyFont="1" applyFill="1" applyBorder="1" applyAlignment="1">
      <alignment horizontal="justify" vertical="center" wrapText="1"/>
    </xf>
    <xf numFmtId="0" fontId="3" fillId="2" borderId="2" xfId="0" applyFont="1" applyFill="1" applyBorder="1" applyAlignment="1">
      <alignment horizontal="center" vertical="center" wrapText="1"/>
    </xf>
    <xf numFmtId="3" fontId="3" fillId="2" borderId="7" xfId="0" applyNumberFormat="1" applyFont="1" applyFill="1" applyBorder="1" applyAlignment="1">
      <alignment vertical="center" wrapText="1"/>
    </xf>
    <xf numFmtId="3" fontId="3" fillId="2" borderId="12" xfId="0" quotePrefix="1" applyNumberFormat="1" applyFont="1" applyFill="1" applyBorder="1" applyAlignment="1">
      <alignment horizontal="center" vertical="center" wrapText="1"/>
    </xf>
    <xf numFmtId="0" fontId="7" fillId="0" borderId="0" xfId="0" applyFont="1"/>
    <xf numFmtId="3" fontId="7" fillId="0" borderId="0" xfId="0" applyNumberFormat="1" applyFont="1"/>
    <xf numFmtId="0" fontId="8" fillId="0" borderId="0" xfId="0" applyFont="1" applyAlignment="1">
      <alignment vertical="center" wrapText="1"/>
    </xf>
    <xf numFmtId="3" fontId="6" fillId="0" borderId="0" xfId="0" applyNumberFormat="1" applyFont="1" applyAlignment="1">
      <alignment horizontal="center" vertical="center"/>
    </xf>
    <xf numFmtId="3" fontId="3" fillId="2" borderId="5"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2" borderId="5" xfId="0" applyFont="1" applyFill="1" applyBorder="1" applyAlignment="1">
      <alignment vertical="center" wrapText="1"/>
    </xf>
    <xf numFmtId="0" fontId="10" fillId="2" borderId="3" xfId="0" applyFont="1" applyFill="1" applyBorder="1" applyAlignment="1">
      <alignment horizontal="left" vertical="center" wrapText="1"/>
    </xf>
    <xf numFmtId="0" fontId="3" fillId="2" borderId="7" xfId="0" applyFont="1" applyFill="1" applyBorder="1" applyAlignment="1">
      <alignment horizontal="justify" vertical="center" wrapText="1"/>
    </xf>
    <xf numFmtId="0" fontId="3" fillId="2" borderId="6" xfId="0" applyFont="1" applyFill="1" applyBorder="1" applyAlignment="1">
      <alignment vertical="center" wrapText="1"/>
    </xf>
    <xf numFmtId="0" fontId="5" fillId="0" borderId="8" xfId="0" applyFont="1" applyBorder="1" applyAlignment="1">
      <alignment wrapText="1"/>
    </xf>
    <xf numFmtId="0" fontId="5" fillId="0" borderId="2" xfId="0" applyFont="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Border="1" applyAlignment="1">
      <alignment wrapText="1"/>
    </xf>
    <xf numFmtId="0" fontId="3" fillId="2" borderId="2" xfId="0" quotePrefix="1" applyFont="1" applyFill="1" applyBorder="1" applyAlignment="1">
      <alignment horizontal="left" vertical="center" wrapText="1"/>
    </xf>
    <xf numFmtId="0" fontId="5" fillId="0" borderId="2" xfId="0" applyFont="1" applyBorder="1" applyAlignment="1">
      <alignment vertical="center" wrapText="1"/>
    </xf>
    <xf numFmtId="0" fontId="3" fillId="2" borderId="4" xfId="0" quotePrefix="1" applyFont="1" applyFill="1" applyBorder="1" applyAlignment="1">
      <alignment horizontal="center" vertical="center" wrapText="1"/>
    </xf>
    <xf numFmtId="0" fontId="3" fillId="2" borderId="8" xfId="0" quotePrefix="1" applyFont="1" applyFill="1" applyBorder="1" applyAlignment="1">
      <alignment horizontal="center" vertical="center" wrapText="1"/>
    </xf>
    <xf numFmtId="0" fontId="3" fillId="2" borderId="9" xfId="0" applyFont="1" applyFill="1" applyBorder="1" applyAlignment="1">
      <alignment vertical="center" wrapText="1"/>
    </xf>
    <xf numFmtId="0" fontId="5" fillId="0" borderId="3" xfId="0" applyFont="1" applyBorder="1" applyAlignment="1">
      <alignment vertical="center" wrapText="1"/>
    </xf>
    <xf numFmtId="0" fontId="3" fillId="2" borderId="11" xfId="0" quotePrefix="1" applyFont="1" applyFill="1" applyBorder="1" applyAlignment="1">
      <alignment horizontal="left" vertical="center" wrapText="1"/>
    </xf>
    <xf numFmtId="0" fontId="3" fillId="2" borderId="13" xfId="0" quotePrefix="1" applyFont="1" applyFill="1" applyBorder="1" applyAlignment="1">
      <alignment horizontal="left" vertical="center" wrapText="1"/>
    </xf>
    <xf numFmtId="0" fontId="3" fillId="2" borderId="5" xfId="0" quotePrefix="1"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3" xfId="0" quotePrefix="1" applyFont="1" applyFill="1" applyBorder="1" applyAlignment="1">
      <alignment horizontal="left" vertical="center" wrapText="1"/>
    </xf>
    <xf numFmtId="3" fontId="3" fillId="2" borderId="6" xfId="0" applyNumberFormat="1" applyFont="1" applyFill="1" applyBorder="1" applyAlignment="1">
      <alignment vertical="center" wrapText="1"/>
    </xf>
    <xf numFmtId="0" fontId="3" fillId="2" borderId="6" xfId="0" quotePrefix="1" applyFont="1" applyFill="1" applyBorder="1" applyAlignment="1">
      <alignment horizontal="center" vertical="center" wrapText="1"/>
    </xf>
    <xf numFmtId="0" fontId="3" fillId="2" borderId="7" xfId="0" quotePrefix="1" applyFont="1" applyFill="1" applyBorder="1" applyAlignment="1">
      <alignment horizontal="center" vertical="center" wrapText="1"/>
    </xf>
    <xf numFmtId="3" fontId="3" fillId="2" borderId="9" xfId="0" applyNumberFormat="1" applyFont="1" applyFill="1" applyBorder="1" applyAlignment="1">
      <alignment vertical="center" wrapText="1"/>
    </xf>
    <xf numFmtId="0" fontId="3" fillId="2" borderId="23" xfId="0" applyFont="1" applyFill="1" applyBorder="1" applyAlignment="1">
      <alignment horizontal="justify" vertical="center" wrapText="1"/>
    </xf>
    <xf numFmtId="3" fontId="3" fillId="2" borderId="8" xfId="0" applyNumberFormat="1" applyFont="1" applyFill="1" applyBorder="1" applyAlignment="1">
      <alignment horizontal="center" vertical="center" wrapText="1"/>
    </xf>
    <xf numFmtId="0" fontId="5" fillId="0" borderId="5" xfId="0" applyFont="1" applyBorder="1" applyAlignment="1">
      <alignment wrapText="1"/>
    </xf>
    <xf numFmtId="0" fontId="5" fillId="0" borderId="5" xfId="0" applyFont="1" applyFill="1" applyBorder="1" applyAlignment="1">
      <alignment horizontal="center" vertical="center" wrapText="1"/>
    </xf>
    <xf numFmtId="0" fontId="5" fillId="0" borderId="5" xfId="0" applyFont="1" applyBorder="1" applyAlignment="1">
      <alignment vertical="center" wrapText="1"/>
    </xf>
    <xf numFmtId="0" fontId="5" fillId="0" borderId="5" xfId="0" applyFont="1" applyFill="1" applyBorder="1" applyAlignment="1">
      <alignment horizontal="left" vertical="center" wrapText="1"/>
    </xf>
    <xf numFmtId="3" fontId="0" fillId="0" borderId="0" xfId="0" applyNumberFormat="1" applyFont="1"/>
    <xf numFmtId="0" fontId="5" fillId="0" borderId="2" xfId="0" quotePrefix="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quotePrefix="1" applyFont="1" applyBorder="1" applyAlignment="1">
      <alignment horizontal="center" vertical="center" wrapText="1"/>
    </xf>
    <xf numFmtId="0" fontId="2" fillId="2" borderId="4" xfId="0" applyFont="1" applyFill="1" applyBorder="1" applyAlignment="1">
      <alignment vertical="center" wrapText="1"/>
    </xf>
    <xf numFmtId="3" fontId="3" fillId="2" borderId="2" xfId="0" applyNumberFormat="1" applyFont="1" applyFill="1" applyBorder="1" applyAlignment="1">
      <alignment horizontal="right" vertical="center" wrapText="1"/>
    </xf>
    <xf numFmtId="3" fontId="3" fillId="2" borderId="5"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3" fontId="3" fillId="2" borderId="11" xfId="0" applyNumberFormat="1" applyFont="1" applyFill="1" applyBorder="1" applyAlignment="1">
      <alignment horizontal="right" vertical="center" wrapText="1"/>
    </xf>
    <xf numFmtId="3" fontId="3" fillId="2" borderId="13" xfId="0" applyNumberFormat="1" applyFont="1" applyFill="1" applyBorder="1" applyAlignment="1">
      <alignment horizontal="right" vertical="center" wrapText="1"/>
    </xf>
    <xf numFmtId="3" fontId="3" fillId="2" borderId="4" xfId="0" applyNumberFormat="1" applyFont="1" applyFill="1" applyBorder="1" applyAlignment="1">
      <alignment horizontal="right" vertical="center" wrapText="1"/>
    </xf>
    <xf numFmtId="3" fontId="3" fillId="2" borderId="6" xfId="0" applyNumberFormat="1" applyFont="1" applyFill="1" applyBorder="1" applyAlignment="1">
      <alignment horizontal="right" vertical="center" wrapText="1"/>
    </xf>
    <xf numFmtId="3" fontId="3" fillId="2" borderId="7" xfId="0" applyNumberFormat="1" applyFont="1" applyFill="1" applyBorder="1" applyAlignment="1">
      <alignment horizontal="right" vertical="center" wrapText="1"/>
    </xf>
    <xf numFmtId="3" fontId="3" fillId="2" borderId="3" xfId="0" applyNumberFormat="1" applyFont="1" applyFill="1" applyBorder="1" applyAlignment="1">
      <alignment horizontal="right" vertical="center" wrapText="1"/>
    </xf>
    <xf numFmtId="3" fontId="5" fillId="0" borderId="5" xfId="0" applyNumberFormat="1" applyFont="1" applyBorder="1" applyAlignment="1">
      <alignment vertical="center" wrapText="1"/>
    </xf>
    <xf numFmtId="3" fontId="5" fillId="0" borderId="2" xfId="0" applyNumberFormat="1" applyFont="1" applyBorder="1" applyAlignment="1">
      <alignment vertical="center" wrapText="1"/>
    </xf>
    <xf numFmtId="3" fontId="5" fillId="0" borderId="3" xfId="0" applyNumberFormat="1" applyFont="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2" fontId="3" fillId="2" borderId="2" xfId="0" applyNumberFormat="1" applyFont="1" applyFill="1" applyBorder="1" applyAlignment="1">
      <alignment horizontal="right" vertical="center" wrapText="1"/>
    </xf>
    <xf numFmtId="2" fontId="3" fillId="2" borderId="4" xfId="0" applyNumberFormat="1" applyFont="1" applyFill="1" applyBorder="1" applyAlignment="1">
      <alignment horizontal="right" vertical="center" wrapText="1"/>
    </xf>
    <xf numFmtId="2" fontId="3" fillId="2" borderId="5"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2" fontId="3" fillId="2" borderId="1" xfId="0" applyNumberFormat="1" applyFont="1" applyFill="1" applyBorder="1" applyAlignment="1">
      <alignment horizontal="right" vertical="center" wrapText="1"/>
    </xf>
    <xf numFmtId="2" fontId="3" fillId="2" borderId="3" xfId="0" applyNumberFormat="1" applyFont="1" applyFill="1" applyBorder="1" applyAlignment="1">
      <alignment horizontal="right" vertical="center" wrapText="1"/>
    </xf>
    <xf numFmtId="0" fontId="3" fillId="2" borderId="29" xfId="0" applyFont="1" applyFill="1" applyBorder="1" applyAlignment="1">
      <alignment horizontal="justify" vertical="center" wrapText="1"/>
    </xf>
    <xf numFmtId="2" fontId="3" fillId="2" borderId="11" xfId="0" applyNumberFormat="1" applyFont="1" applyFill="1" applyBorder="1" applyAlignment="1">
      <alignment horizontal="right" vertical="center" wrapText="1"/>
    </xf>
    <xf numFmtId="0" fontId="2" fillId="2" borderId="28" xfId="0" applyFont="1" applyFill="1" applyBorder="1" applyAlignment="1">
      <alignment horizontal="center" vertical="center" wrapText="1"/>
    </xf>
    <xf numFmtId="0" fontId="5" fillId="0" borderId="4" xfId="0" applyFont="1" applyBorder="1" applyAlignment="1">
      <alignment wrapText="1"/>
    </xf>
    <xf numFmtId="0" fontId="5" fillId="0" borderId="4" xfId="0" applyFont="1" applyFill="1" applyBorder="1" applyAlignment="1">
      <alignment horizontal="center" vertical="center" wrapText="1"/>
    </xf>
    <xf numFmtId="0" fontId="5" fillId="0" borderId="4" xfId="0" applyFont="1" applyBorder="1" applyAlignment="1">
      <alignment vertical="center" wrapText="1"/>
    </xf>
    <xf numFmtId="0" fontId="5"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3" fontId="4" fillId="2" borderId="2" xfId="0" applyNumberFormat="1" applyFont="1" applyFill="1" applyBorder="1" applyAlignment="1">
      <alignment horizontal="right" vertical="center" wrapText="1"/>
    </xf>
    <xf numFmtId="3" fontId="4" fillId="2" borderId="3" xfId="0" applyNumberFormat="1" applyFont="1" applyFill="1" applyBorder="1" applyAlignment="1">
      <alignment horizontal="right" vertical="center" wrapText="1"/>
    </xf>
    <xf numFmtId="3" fontId="4" fillId="2" borderId="4" xfId="0" applyNumberFormat="1" applyFont="1" applyFill="1" applyBorder="1" applyAlignment="1">
      <alignment horizontal="right" vertical="center" wrapText="1"/>
    </xf>
    <xf numFmtId="3" fontId="4" fillId="2" borderId="5" xfId="0" applyNumberFormat="1" applyFont="1" applyFill="1" applyBorder="1" applyAlignment="1">
      <alignment horizontal="right" vertical="center" wrapText="1"/>
    </xf>
    <xf numFmtId="3" fontId="4" fillId="2" borderId="8" xfId="0" applyNumberFormat="1" applyFont="1" applyFill="1" applyBorder="1" applyAlignment="1">
      <alignment horizontal="right" vertical="center" wrapText="1"/>
    </xf>
    <xf numFmtId="2" fontId="3" fillId="2" borderId="13" xfId="0" applyNumberFormat="1" applyFont="1" applyFill="1" applyBorder="1" applyAlignment="1">
      <alignment horizontal="right" vertical="center" wrapText="1"/>
    </xf>
    <xf numFmtId="0" fontId="12" fillId="2" borderId="4" xfId="0" applyFont="1" applyFill="1" applyBorder="1" applyAlignment="1">
      <alignment horizontal="center" vertical="center" wrapText="1"/>
    </xf>
    <xf numFmtId="3" fontId="5" fillId="0" borderId="4" xfId="0" applyNumberFormat="1" applyFont="1" applyBorder="1" applyAlignment="1">
      <alignment vertical="center" wrapText="1"/>
    </xf>
    <xf numFmtId="3" fontId="4" fillId="2" borderId="11" xfId="0" applyNumberFormat="1" applyFont="1" applyFill="1" applyBorder="1" applyAlignment="1">
      <alignment horizontal="right" vertical="center" wrapText="1"/>
    </xf>
    <xf numFmtId="3" fontId="4" fillId="2" borderId="13"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3" fontId="4" fillId="2" borderId="6" xfId="0" applyNumberFormat="1" applyFont="1" applyFill="1" applyBorder="1" applyAlignment="1">
      <alignment horizontal="right" vertical="center" wrapText="1"/>
    </xf>
    <xf numFmtId="3" fontId="4" fillId="2" borderId="7" xfId="0" applyNumberFormat="1" applyFont="1" applyFill="1" applyBorder="1" applyAlignment="1">
      <alignment horizontal="right" vertical="center" wrapText="1"/>
    </xf>
    <xf numFmtId="3" fontId="4" fillId="2" borderId="13" xfId="0" applyNumberFormat="1" applyFont="1" applyFill="1" applyBorder="1" applyAlignment="1">
      <alignment horizontal="justify"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left" vertical="center" wrapText="1"/>
    </xf>
    <xf numFmtId="3" fontId="3" fillId="2" borderId="5" xfId="0" quotePrefix="1" applyNumberFormat="1" applyFont="1" applyFill="1" applyBorder="1" applyAlignment="1">
      <alignment horizontal="center" vertical="center" wrapText="1"/>
    </xf>
    <xf numFmtId="3" fontId="3" fillId="2" borderId="7" xfId="0" quotePrefix="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3" fontId="3" fillId="2" borderId="6" xfId="0" quotePrefix="1" applyNumberFormat="1" applyFont="1" applyFill="1" applyBorder="1" applyAlignment="1">
      <alignment horizontal="center" vertical="center" wrapText="1"/>
    </xf>
    <xf numFmtId="0" fontId="6" fillId="0" borderId="0" xfId="0" applyFont="1" applyAlignment="1">
      <alignment horizontal="center" vertical="center"/>
    </xf>
    <xf numFmtId="0" fontId="3" fillId="2" borderId="4" xfId="0"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3" fontId="3" fillId="2" borderId="3" xfId="0" quotePrefix="1" applyNumberFormat="1" applyFont="1" applyFill="1" applyBorder="1" applyAlignment="1">
      <alignment horizontal="center" vertical="center" wrapText="1"/>
    </xf>
    <xf numFmtId="3" fontId="3" fillId="2" borderId="1" xfId="0" quotePrefix="1"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3" fontId="3" fillId="2" borderId="2" xfId="0" quotePrefix="1"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0" fillId="0" borderId="0" xfId="0" applyFont="1"/>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2" fillId="2" borderId="2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0" fillId="0" borderId="16" xfId="0" applyFont="1" applyBorder="1"/>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3" fontId="3" fillId="2" borderId="5" xfId="0" quotePrefix="1" applyNumberFormat="1" applyFont="1" applyFill="1" applyBorder="1" applyAlignment="1">
      <alignment horizontal="center" vertical="center" wrapText="1"/>
    </xf>
    <xf numFmtId="3" fontId="3" fillId="2" borderId="7" xfId="0" quotePrefix="1" applyNumberFormat="1" applyFont="1" applyFill="1" applyBorder="1" applyAlignment="1">
      <alignment horizontal="center" vertical="center" wrapText="1"/>
    </xf>
    <xf numFmtId="3" fontId="3" fillId="2" borderId="10" xfId="0" quotePrefix="1" applyNumberFormat="1" applyFont="1" applyFill="1" applyBorder="1" applyAlignment="1">
      <alignment horizontal="center"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3" fillId="2" borderId="9" xfId="0" quotePrefix="1" applyNumberFormat="1" applyFont="1" applyFill="1" applyBorder="1" applyAlignment="1">
      <alignment horizontal="center" vertical="center" wrapText="1"/>
    </xf>
    <xf numFmtId="3" fontId="3" fillId="2" borderId="6" xfId="0" quotePrefix="1" applyNumberFormat="1" applyFont="1" applyFill="1" applyBorder="1" applyAlignment="1">
      <alignment horizontal="center" vertical="center" wrapText="1"/>
    </xf>
    <xf numFmtId="0" fontId="8" fillId="0" borderId="0" xfId="0" applyFont="1" applyAlignment="1">
      <alignment horizontal="right" vertical="center" wrapText="1"/>
    </xf>
    <xf numFmtId="0" fontId="6" fillId="0" borderId="0" xfId="0" applyFont="1" applyAlignment="1">
      <alignment horizontal="center" vertical="center"/>
    </xf>
    <xf numFmtId="0" fontId="9" fillId="0" borderId="0" xfId="0" applyFont="1" applyAlignment="1">
      <alignment horizontal="center" vertical="center" wrapText="1"/>
    </xf>
    <xf numFmtId="0" fontId="3" fillId="2" borderId="4" xfId="0"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3" fillId="2" borderId="3" xfId="0" quotePrefix="1" applyNumberFormat="1" applyFont="1" applyFill="1" applyBorder="1" applyAlignment="1">
      <alignment horizontal="center" vertical="center" wrapText="1"/>
    </xf>
    <xf numFmtId="3" fontId="3" fillId="2" borderId="1" xfId="0" quotePrefix="1" applyNumberFormat="1" applyFont="1" applyFill="1" applyBorder="1" applyAlignment="1">
      <alignment horizontal="center" vertical="center" wrapText="1"/>
    </xf>
    <xf numFmtId="0" fontId="3" fillId="2" borderId="15" xfId="0" quotePrefix="1" applyFont="1" applyFill="1" applyBorder="1" applyAlignment="1">
      <alignment horizontal="center" vertical="center" wrapText="1"/>
    </xf>
    <xf numFmtId="0" fontId="3" fillId="2" borderId="16" xfId="0" quotePrefix="1" applyFont="1" applyFill="1" applyBorder="1" applyAlignment="1">
      <alignment horizontal="center" vertical="center" wrapText="1"/>
    </xf>
    <xf numFmtId="0" fontId="3" fillId="2" borderId="17" xfId="0" quotePrefix="1" applyFont="1" applyFill="1" applyBorder="1" applyAlignment="1">
      <alignment horizontal="center" vertical="center" wrapText="1"/>
    </xf>
    <xf numFmtId="0" fontId="3" fillId="2" borderId="18" xfId="0"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19" xfId="0" quotePrefix="1" applyFont="1" applyFill="1" applyBorder="1" applyAlignment="1">
      <alignment horizontal="center" vertical="center" wrapText="1"/>
    </xf>
    <xf numFmtId="0" fontId="3" fillId="2" borderId="20" xfId="0" quotePrefix="1" applyFont="1" applyFill="1" applyBorder="1" applyAlignment="1">
      <alignment horizontal="center" vertical="center" wrapText="1"/>
    </xf>
    <xf numFmtId="0" fontId="3" fillId="2" borderId="21" xfId="0" quotePrefix="1" applyFont="1" applyFill="1" applyBorder="1" applyAlignment="1">
      <alignment horizontal="center" vertical="center" wrapText="1"/>
    </xf>
    <xf numFmtId="0" fontId="3" fillId="2" borderId="22" xfId="0" quotePrefix="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9" xfId="0" applyFont="1" applyFill="1" applyBorder="1" applyAlignment="1">
      <alignment horizontal="left" vertical="center" wrapText="1"/>
    </xf>
    <xf numFmtId="3" fontId="3" fillId="2" borderId="2" xfId="0" quotePrefix="1"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4" fillId="2" borderId="2" xfId="0" applyNumberFormat="1" applyFont="1" applyFill="1" applyBorder="1" applyAlignment="1">
      <alignment horizontal="justify" vertical="center" wrapText="1"/>
    </xf>
    <xf numFmtId="3" fontId="4" fillId="2" borderId="8" xfId="0" applyNumberFormat="1" applyFont="1" applyFill="1" applyBorder="1" applyAlignment="1">
      <alignment horizontal="justify" vertical="center" wrapText="1"/>
    </xf>
    <xf numFmtId="3" fontId="4" fillId="2" borderId="2" xfId="0" applyNumberFormat="1" applyFont="1" applyFill="1" applyBorder="1" applyAlignment="1">
      <alignment vertical="center" wrapText="1"/>
    </xf>
    <xf numFmtId="3" fontId="4" fillId="2" borderId="3" xfId="0" applyNumberFormat="1" applyFont="1" applyFill="1" applyBorder="1" applyAlignment="1">
      <alignment vertical="center" wrapText="1"/>
    </xf>
    <xf numFmtId="3" fontId="14" fillId="0" borderId="4" xfId="0" applyNumberFormat="1" applyFont="1" applyBorder="1" applyAlignment="1">
      <alignment vertical="center" wrapText="1"/>
    </xf>
    <xf numFmtId="3" fontId="14" fillId="0" borderId="2" xfId="0" applyNumberFormat="1" applyFont="1" applyBorder="1" applyAlignment="1">
      <alignment horizontal="right" vertical="center" wrapText="1"/>
    </xf>
    <xf numFmtId="3" fontId="14" fillId="0" borderId="5" xfId="0" applyNumberFormat="1" applyFont="1" applyBorder="1" applyAlignment="1">
      <alignment horizontal="right" vertical="center" wrapText="1"/>
    </xf>
    <xf numFmtId="3" fontId="14" fillId="0" borderId="3"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tabSelected="1" topLeftCell="A183" zoomScaleNormal="100" workbookViewId="0">
      <selection activeCell="M189" sqref="M189"/>
    </sheetView>
  </sheetViews>
  <sheetFormatPr defaultRowHeight="14.25" x14ac:dyDescent="0.2"/>
  <cols>
    <col min="1" max="1" width="4.125" style="142" customWidth="1"/>
    <col min="2" max="2" width="6.375" style="142" customWidth="1"/>
    <col min="3" max="3" width="25.125" style="142" customWidth="1"/>
    <col min="4" max="4" width="26.125" style="142" customWidth="1"/>
    <col min="5" max="5" width="8.625" style="142" customWidth="1"/>
    <col min="6" max="6" width="9" style="142"/>
    <col min="7" max="7" width="8" style="142" customWidth="1"/>
    <col min="8" max="8" width="7.75" style="75" customWidth="1"/>
    <col min="9" max="9" width="7.375" style="142" customWidth="1"/>
    <col min="10" max="10" width="9.25" style="142" bestFit="1" customWidth="1"/>
    <col min="11" max="11" width="10.125" style="142" customWidth="1"/>
    <col min="12" max="12" width="25.25" style="142" customWidth="1"/>
    <col min="13" max="16384" width="9" style="142"/>
  </cols>
  <sheetData>
    <row r="1" spans="1:12" ht="19.5" x14ac:dyDescent="0.25">
      <c r="A1" s="157" t="s">
        <v>107</v>
      </c>
      <c r="B1" s="157"/>
      <c r="C1" s="157"/>
      <c r="D1" s="157"/>
      <c r="E1" s="38"/>
      <c r="F1" s="38"/>
      <c r="G1" s="38"/>
      <c r="H1" s="39"/>
      <c r="I1" s="38"/>
      <c r="J1" s="173" t="s">
        <v>549</v>
      </c>
      <c r="K1" s="173"/>
      <c r="L1" s="173"/>
    </row>
    <row r="2" spans="1:12" ht="22.5" customHeight="1" x14ac:dyDescent="0.25">
      <c r="A2" s="158"/>
      <c r="B2" s="158"/>
      <c r="C2" s="158"/>
      <c r="D2" s="158"/>
      <c r="E2" s="38"/>
      <c r="F2" s="38"/>
      <c r="G2" s="38"/>
      <c r="H2" s="39"/>
      <c r="I2" s="38"/>
      <c r="J2" s="40"/>
      <c r="K2" s="38"/>
      <c r="L2" s="38"/>
    </row>
    <row r="3" spans="1:12" ht="18.75" x14ac:dyDescent="0.2">
      <c r="A3" s="174" t="s">
        <v>547</v>
      </c>
      <c r="B3" s="174"/>
      <c r="C3" s="174"/>
      <c r="D3" s="174"/>
      <c r="E3" s="174"/>
      <c r="F3" s="174"/>
      <c r="G3" s="174"/>
      <c r="H3" s="174"/>
      <c r="I3" s="174"/>
      <c r="J3" s="174"/>
      <c r="K3" s="174"/>
      <c r="L3" s="174"/>
    </row>
    <row r="4" spans="1:12" ht="4.5" customHeight="1" x14ac:dyDescent="0.2">
      <c r="A4" s="133"/>
      <c r="B4" s="133"/>
      <c r="C4" s="133"/>
      <c r="D4" s="133"/>
      <c r="E4" s="133"/>
      <c r="F4" s="133"/>
      <c r="G4" s="133"/>
      <c r="H4" s="41"/>
      <c r="I4" s="133"/>
      <c r="J4" s="133"/>
      <c r="K4" s="133"/>
      <c r="L4" s="133"/>
    </row>
    <row r="5" spans="1:12" ht="34.5" customHeight="1" x14ac:dyDescent="0.2">
      <c r="A5" s="175" t="s">
        <v>108</v>
      </c>
      <c r="B5" s="175"/>
      <c r="C5" s="175"/>
      <c r="D5" s="175"/>
      <c r="E5" s="175"/>
      <c r="F5" s="175"/>
      <c r="G5" s="175"/>
      <c r="H5" s="175"/>
      <c r="I5" s="175"/>
      <c r="J5" s="175"/>
      <c r="K5" s="175"/>
      <c r="L5" s="175"/>
    </row>
    <row r="6" spans="1:12" ht="24.75" customHeight="1" x14ac:dyDescent="0.2">
      <c r="A6" s="1"/>
    </row>
    <row r="7" spans="1:12" ht="36" x14ac:dyDescent="0.2">
      <c r="A7" s="6" t="s">
        <v>0</v>
      </c>
      <c r="B7" s="6" t="s">
        <v>1</v>
      </c>
      <c r="C7" s="6" t="s">
        <v>2</v>
      </c>
      <c r="D7" s="6" t="s">
        <v>3</v>
      </c>
      <c r="E7" s="6" t="s">
        <v>4</v>
      </c>
      <c r="F7" s="6" t="s">
        <v>5</v>
      </c>
      <c r="G7" s="6" t="s">
        <v>6</v>
      </c>
      <c r="H7" s="8" t="s">
        <v>502</v>
      </c>
      <c r="I7" s="6" t="s">
        <v>7</v>
      </c>
      <c r="J7" s="6" t="s">
        <v>8</v>
      </c>
      <c r="K7" s="6" t="s">
        <v>9</v>
      </c>
      <c r="L7" s="6" t="s">
        <v>10</v>
      </c>
    </row>
    <row r="8" spans="1:12" x14ac:dyDescent="0.2">
      <c r="A8" s="7" t="s">
        <v>109</v>
      </c>
      <c r="B8" s="7" t="s">
        <v>110</v>
      </c>
      <c r="C8" s="7" t="s">
        <v>111</v>
      </c>
      <c r="D8" s="7" t="s">
        <v>112</v>
      </c>
      <c r="E8" s="7" t="s">
        <v>113</v>
      </c>
      <c r="F8" s="7" t="s">
        <v>114</v>
      </c>
      <c r="G8" s="7" t="s">
        <v>116</v>
      </c>
      <c r="H8" s="138" t="s">
        <v>115</v>
      </c>
      <c r="I8" s="127" t="s">
        <v>11</v>
      </c>
      <c r="J8" s="127" t="s">
        <v>12</v>
      </c>
      <c r="K8" s="7" t="s">
        <v>117</v>
      </c>
      <c r="L8" s="7" t="s">
        <v>118</v>
      </c>
    </row>
    <row r="9" spans="1:12" x14ac:dyDescent="0.2">
      <c r="A9" s="6" t="s">
        <v>13</v>
      </c>
      <c r="B9" s="21" t="s">
        <v>438</v>
      </c>
      <c r="C9" s="92" t="s">
        <v>14</v>
      </c>
      <c r="D9" s="93"/>
      <c r="E9" s="93"/>
      <c r="F9" s="93"/>
      <c r="G9" s="93"/>
      <c r="H9" s="93"/>
      <c r="I9" s="93"/>
      <c r="J9" s="93"/>
      <c r="K9" s="93"/>
      <c r="L9" s="94"/>
    </row>
    <row r="10" spans="1:12" ht="24" x14ac:dyDescent="0.2">
      <c r="A10" s="154">
        <v>1</v>
      </c>
      <c r="B10" s="164" t="s">
        <v>447</v>
      </c>
      <c r="C10" s="160" t="s">
        <v>15</v>
      </c>
      <c r="D10" s="43" t="s">
        <v>434</v>
      </c>
      <c r="E10" s="134" t="s">
        <v>16</v>
      </c>
      <c r="F10" s="11" t="s">
        <v>146</v>
      </c>
      <c r="G10" s="85">
        <v>6350</v>
      </c>
      <c r="H10" s="112">
        <f>(5500+7000)/2</f>
        <v>6250</v>
      </c>
      <c r="I10" s="85">
        <f>H10-G10</f>
        <v>-100</v>
      </c>
      <c r="J10" s="96">
        <f>I10*100/G10</f>
        <v>-1.5748031496062993</v>
      </c>
      <c r="K10" s="47" t="s">
        <v>125</v>
      </c>
      <c r="L10" s="43"/>
    </row>
    <row r="11" spans="1:12" x14ac:dyDescent="0.2">
      <c r="A11" s="154"/>
      <c r="B11" s="177"/>
      <c r="C11" s="160"/>
      <c r="D11" s="44" t="s">
        <v>435</v>
      </c>
      <c r="E11" s="35" t="s">
        <v>16</v>
      </c>
      <c r="F11" s="3" t="s">
        <v>146</v>
      </c>
      <c r="G11" s="80">
        <v>11000</v>
      </c>
      <c r="H11" s="110">
        <v>11000</v>
      </c>
      <c r="I11" s="80">
        <f t="shared" ref="I11:I73" si="0">H11-G11</f>
        <v>0</v>
      </c>
      <c r="J11" s="95">
        <f t="shared" ref="J11:J73" si="1">I11*100/G11</f>
        <v>0</v>
      </c>
      <c r="K11" s="13" t="s">
        <v>143</v>
      </c>
      <c r="L11" s="44" t="s">
        <v>436</v>
      </c>
    </row>
    <row r="12" spans="1:12" x14ac:dyDescent="0.2">
      <c r="A12" s="176"/>
      <c r="B12" s="178"/>
      <c r="C12" s="162"/>
      <c r="D12" s="44" t="s">
        <v>435</v>
      </c>
      <c r="E12" s="35" t="s">
        <v>16</v>
      </c>
      <c r="F12" s="3" t="s">
        <v>146</v>
      </c>
      <c r="G12" s="80">
        <v>10000</v>
      </c>
      <c r="H12" s="110">
        <f>(9000+11000)/2</f>
        <v>10000</v>
      </c>
      <c r="I12" s="80">
        <f t="shared" si="0"/>
        <v>0</v>
      </c>
      <c r="J12" s="95">
        <f t="shared" si="1"/>
        <v>0</v>
      </c>
      <c r="K12" s="13" t="s">
        <v>143</v>
      </c>
      <c r="L12" s="44" t="s">
        <v>437</v>
      </c>
    </row>
    <row r="13" spans="1:12" x14ac:dyDescent="0.2">
      <c r="A13" s="35">
        <v>2</v>
      </c>
      <c r="B13" s="140" t="s">
        <v>448</v>
      </c>
      <c r="C13" s="44" t="s">
        <v>17</v>
      </c>
      <c r="D13" s="44" t="s">
        <v>439</v>
      </c>
      <c r="E13" s="35" t="s">
        <v>16</v>
      </c>
      <c r="F13" s="3" t="s">
        <v>146</v>
      </c>
      <c r="G13" s="80">
        <v>14500</v>
      </c>
      <c r="H13" s="110">
        <f>(12000+17000)/2</f>
        <v>14500</v>
      </c>
      <c r="I13" s="80">
        <f t="shared" si="0"/>
        <v>0</v>
      </c>
      <c r="J13" s="95">
        <f t="shared" si="1"/>
        <v>0</v>
      </c>
      <c r="K13" s="13" t="s">
        <v>143</v>
      </c>
      <c r="L13" s="44"/>
    </row>
    <row r="14" spans="1:12" x14ac:dyDescent="0.2">
      <c r="A14" s="35">
        <v>3</v>
      </c>
      <c r="B14" s="140" t="s">
        <v>449</v>
      </c>
      <c r="C14" s="44" t="s">
        <v>18</v>
      </c>
      <c r="D14" s="44"/>
      <c r="E14" s="35" t="s">
        <v>16</v>
      </c>
      <c r="F14" s="3" t="s">
        <v>146</v>
      </c>
      <c r="G14" s="80">
        <v>31500</v>
      </c>
      <c r="H14" s="110">
        <f>(28000+40000)/2</f>
        <v>34000</v>
      </c>
      <c r="I14" s="80">
        <f t="shared" si="0"/>
        <v>2500</v>
      </c>
      <c r="J14" s="95">
        <f t="shared" si="1"/>
        <v>7.9365079365079367</v>
      </c>
      <c r="K14" s="13" t="s">
        <v>143</v>
      </c>
      <c r="L14" s="44"/>
    </row>
    <row r="15" spans="1:12" x14ac:dyDescent="0.2">
      <c r="A15" s="35">
        <v>4</v>
      </c>
      <c r="B15" s="140" t="s">
        <v>450</v>
      </c>
      <c r="C15" s="44" t="s">
        <v>19</v>
      </c>
      <c r="D15" s="44"/>
      <c r="E15" s="35" t="s">
        <v>16</v>
      </c>
      <c r="F15" s="3" t="s">
        <v>146</v>
      </c>
      <c r="G15" s="80">
        <v>87500</v>
      </c>
      <c r="H15" s="110">
        <v>87500</v>
      </c>
      <c r="I15" s="80">
        <f t="shared" si="0"/>
        <v>0</v>
      </c>
      <c r="J15" s="95">
        <f t="shared" si="1"/>
        <v>0</v>
      </c>
      <c r="K15" s="13" t="s">
        <v>143</v>
      </c>
      <c r="L15" s="44"/>
    </row>
    <row r="16" spans="1:12" x14ac:dyDescent="0.2">
      <c r="A16" s="35">
        <v>5</v>
      </c>
      <c r="B16" s="140" t="s">
        <v>451</v>
      </c>
      <c r="C16" s="44" t="s">
        <v>20</v>
      </c>
      <c r="D16" s="44" t="s">
        <v>440</v>
      </c>
      <c r="E16" s="35" t="s">
        <v>16</v>
      </c>
      <c r="F16" s="3" t="s">
        <v>146</v>
      </c>
      <c r="G16" s="80">
        <v>230000</v>
      </c>
      <c r="H16" s="110">
        <v>230000</v>
      </c>
      <c r="I16" s="80">
        <f t="shared" si="0"/>
        <v>0</v>
      </c>
      <c r="J16" s="95">
        <f t="shared" si="1"/>
        <v>0</v>
      </c>
      <c r="K16" s="13" t="s">
        <v>143</v>
      </c>
      <c r="L16" s="44"/>
    </row>
    <row r="17" spans="1:12" x14ac:dyDescent="0.2">
      <c r="A17" s="35">
        <v>6</v>
      </c>
      <c r="B17" s="140" t="s">
        <v>452</v>
      </c>
      <c r="C17" s="44" t="s">
        <v>21</v>
      </c>
      <c r="D17" s="44" t="s">
        <v>441</v>
      </c>
      <c r="E17" s="35" t="s">
        <v>16</v>
      </c>
      <c r="F17" s="3" t="s">
        <v>146</v>
      </c>
      <c r="G17" s="80">
        <v>185000</v>
      </c>
      <c r="H17" s="110">
        <v>185000</v>
      </c>
      <c r="I17" s="80">
        <f t="shared" si="0"/>
        <v>0</v>
      </c>
      <c r="J17" s="95">
        <f t="shared" si="1"/>
        <v>0</v>
      </c>
      <c r="K17" s="13" t="s">
        <v>143</v>
      </c>
      <c r="L17" s="44"/>
    </row>
    <row r="18" spans="1:12" x14ac:dyDescent="0.2">
      <c r="A18" s="35">
        <v>7</v>
      </c>
      <c r="B18" s="140" t="s">
        <v>453</v>
      </c>
      <c r="C18" s="44" t="s">
        <v>22</v>
      </c>
      <c r="D18" s="44" t="s">
        <v>442</v>
      </c>
      <c r="E18" s="35" t="s">
        <v>16</v>
      </c>
      <c r="F18" s="3" t="s">
        <v>146</v>
      </c>
      <c r="G18" s="80">
        <v>112500</v>
      </c>
      <c r="H18" s="110">
        <v>112500</v>
      </c>
      <c r="I18" s="80">
        <f t="shared" si="0"/>
        <v>0</v>
      </c>
      <c r="J18" s="95">
        <f t="shared" si="1"/>
        <v>0</v>
      </c>
      <c r="K18" s="13" t="s">
        <v>143</v>
      </c>
      <c r="L18" s="44"/>
    </row>
    <row r="19" spans="1:12" ht="24" x14ac:dyDescent="0.2">
      <c r="A19" s="35">
        <v>8</v>
      </c>
      <c r="B19" s="140" t="s">
        <v>457</v>
      </c>
      <c r="C19" s="44" t="s">
        <v>23</v>
      </c>
      <c r="D19" s="44" t="s">
        <v>443</v>
      </c>
      <c r="E19" s="35" t="s">
        <v>16</v>
      </c>
      <c r="F19" s="3" t="s">
        <v>146</v>
      </c>
      <c r="G19" s="80">
        <v>87500</v>
      </c>
      <c r="H19" s="110">
        <v>87500</v>
      </c>
      <c r="I19" s="80">
        <f t="shared" si="0"/>
        <v>0</v>
      </c>
      <c r="J19" s="95">
        <f t="shared" si="1"/>
        <v>0</v>
      </c>
      <c r="K19" s="13" t="s">
        <v>143</v>
      </c>
      <c r="L19" s="44"/>
    </row>
    <row r="20" spans="1:12" x14ac:dyDescent="0.2">
      <c r="A20" s="35">
        <v>9</v>
      </c>
      <c r="B20" s="140" t="s">
        <v>458</v>
      </c>
      <c r="C20" s="44" t="s">
        <v>24</v>
      </c>
      <c r="D20" s="44" t="s">
        <v>25</v>
      </c>
      <c r="E20" s="35" t="s">
        <v>16</v>
      </c>
      <c r="F20" s="3" t="s">
        <v>146</v>
      </c>
      <c r="G20" s="80">
        <v>135000</v>
      </c>
      <c r="H20" s="110">
        <v>135000</v>
      </c>
      <c r="I20" s="80">
        <f t="shared" si="0"/>
        <v>0</v>
      </c>
      <c r="J20" s="95">
        <f t="shared" si="1"/>
        <v>0</v>
      </c>
      <c r="K20" s="13" t="s">
        <v>143</v>
      </c>
      <c r="L20" s="44"/>
    </row>
    <row r="21" spans="1:12" x14ac:dyDescent="0.2">
      <c r="A21" s="35">
        <v>10</v>
      </c>
      <c r="B21" s="140" t="s">
        <v>459</v>
      </c>
      <c r="C21" s="44" t="s">
        <v>26</v>
      </c>
      <c r="D21" s="44" t="s">
        <v>444</v>
      </c>
      <c r="E21" s="35" t="s">
        <v>16</v>
      </c>
      <c r="F21" s="3" t="s">
        <v>146</v>
      </c>
      <c r="G21" s="80">
        <v>90000</v>
      </c>
      <c r="H21" s="110">
        <v>90000</v>
      </c>
      <c r="I21" s="80">
        <f t="shared" si="0"/>
        <v>0</v>
      </c>
      <c r="J21" s="95">
        <f t="shared" si="1"/>
        <v>0</v>
      </c>
      <c r="K21" s="13" t="s">
        <v>143</v>
      </c>
      <c r="L21" s="44"/>
    </row>
    <row r="22" spans="1:12" x14ac:dyDescent="0.2">
      <c r="A22" s="35">
        <v>11</v>
      </c>
      <c r="B22" s="140" t="s">
        <v>460</v>
      </c>
      <c r="C22" s="44" t="s">
        <v>27</v>
      </c>
      <c r="D22" s="44" t="s">
        <v>445</v>
      </c>
      <c r="E22" s="35" t="s">
        <v>16</v>
      </c>
      <c r="F22" s="3" t="s">
        <v>146</v>
      </c>
      <c r="G22" s="80">
        <v>65000</v>
      </c>
      <c r="H22" s="110">
        <v>65000</v>
      </c>
      <c r="I22" s="80">
        <f t="shared" si="0"/>
        <v>0</v>
      </c>
      <c r="J22" s="95">
        <f t="shared" si="1"/>
        <v>0</v>
      </c>
      <c r="K22" s="13" t="s">
        <v>143</v>
      </c>
      <c r="L22" s="44"/>
    </row>
    <row r="23" spans="1:12" x14ac:dyDescent="0.2">
      <c r="A23" s="35">
        <v>12</v>
      </c>
      <c r="B23" s="140" t="s">
        <v>461</v>
      </c>
      <c r="C23" s="44" t="s">
        <v>28</v>
      </c>
      <c r="D23" s="44" t="s">
        <v>446</v>
      </c>
      <c r="E23" s="35" t="s">
        <v>16</v>
      </c>
      <c r="F23" s="3" t="s">
        <v>146</v>
      </c>
      <c r="G23" s="80">
        <v>160000</v>
      </c>
      <c r="H23" s="110">
        <v>160000</v>
      </c>
      <c r="I23" s="80">
        <f t="shared" si="0"/>
        <v>0</v>
      </c>
      <c r="J23" s="95">
        <f t="shared" si="1"/>
        <v>0</v>
      </c>
      <c r="K23" s="13" t="s">
        <v>143</v>
      </c>
      <c r="L23" s="44"/>
    </row>
    <row r="24" spans="1:12" x14ac:dyDescent="0.2">
      <c r="A24" s="35">
        <v>13</v>
      </c>
      <c r="B24" s="140" t="s">
        <v>462</v>
      </c>
      <c r="C24" s="44" t="s">
        <v>29</v>
      </c>
      <c r="D24" s="44" t="s">
        <v>30</v>
      </c>
      <c r="E24" s="35" t="s">
        <v>16</v>
      </c>
      <c r="F24" s="3" t="s">
        <v>146</v>
      </c>
      <c r="G24" s="80">
        <v>20000</v>
      </c>
      <c r="H24" s="110">
        <v>20000</v>
      </c>
      <c r="I24" s="80">
        <f t="shared" si="0"/>
        <v>0</v>
      </c>
      <c r="J24" s="95">
        <f t="shared" si="1"/>
        <v>0</v>
      </c>
      <c r="K24" s="13" t="s">
        <v>143</v>
      </c>
      <c r="L24" s="44"/>
    </row>
    <row r="25" spans="1:12" x14ac:dyDescent="0.2">
      <c r="A25" s="35">
        <v>14</v>
      </c>
      <c r="B25" s="140" t="s">
        <v>463</v>
      </c>
      <c r="C25" s="44" t="s">
        <v>31</v>
      </c>
      <c r="D25" s="44" t="s">
        <v>454</v>
      </c>
      <c r="E25" s="35" t="s">
        <v>16</v>
      </c>
      <c r="F25" s="3" t="s">
        <v>146</v>
      </c>
      <c r="G25" s="80">
        <v>23000</v>
      </c>
      <c r="H25" s="110">
        <v>23000</v>
      </c>
      <c r="I25" s="80">
        <f t="shared" si="0"/>
        <v>0</v>
      </c>
      <c r="J25" s="95">
        <f t="shared" si="1"/>
        <v>0</v>
      </c>
      <c r="K25" s="13" t="s">
        <v>143</v>
      </c>
      <c r="L25" s="44"/>
    </row>
    <row r="26" spans="1:12" x14ac:dyDescent="0.2">
      <c r="A26" s="35">
        <v>15</v>
      </c>
      <c r="B26" s="140" t="s">
        <v>464</v>
      </c>
      <c r="C26" s="44" t="s">
        <v>32</v>
      </c>
      <c r="D26" s="44" t="s">
        <v>455</v>
      </c>
      <c r="E26" s="35" t="s">
        <v>16</v>
      </c>
      <c r="F26" s="3" t="s">
        <v>146</v>
      </c>
      <c r="G26" s="80">
        <v>16900</v>
      </c>
      <c r="H26" s="110">
        <v>16900</v>
      </c>
      <c r="I26" s="80">
        <f t="shared" si="0"/>
        <v>0</v>
      </c>
      <c r="J26" s="95">
        <f t="shared" si="1"/>
        <v>0</v>
      </c>
      <c r="K26" s="13" t="s">
        <v>143</v>
      </c>
      <c r="L26" s="44"/>
    </row>
    <row r="27" spans="1:12" x14ac:dyDescent="0.2">
      <c r="A27" s="35">
        <v>16</v>
      </c>
      <c r="B27" s="140" t="s">
        <v>465</v>
      </c>
      <c r="C27" s="44" t="s">
        <v>548</v>
      </c>
      <c r="D27" s="44" t="s">
        <v>33</v>
      </c>
      <c r="E27" s="35" t="s">
        <v>16</v>
      </c>
      <c r="F27" s="3" t="s">
        <v>146</v>
      </c>
      <c r="G27" s="80">
        <v>17500</v>
      </c>
      <c r="H27" s="110">
        <v>17500</v>
      </c>
      <c r="I27" s="80">
        <f t="shared" si="0"/>
        <v>0</v>
      </c>
      <c r="J27" s="95">
        <f t="shared" si="1"/>
        <v>0</v>
      </c>
      <c r="K27" s="13" t="s">
        <v>143</v>
      </c>
      <c r="L27" s="44"/>
    </row>
    <row r="28" spans="1:12" ht="24" x14ac:dyDescent="0.2">
      <c r="A28" s="35">
        <v>17</v>
      </c>
      <c r="B28" s="140" t="s">
        <v>466</v>
      </c>
      <c r="C28" s="44" t="s">
        <v>34</v>
      </c>
      <c r="D28" s="44" t="s">
        <v>428</v>
      </c>
      <c r="E28" s="35" t="s">
        <v>366</v>
      </c>
      <c r="F28" s="9" t="s">
        <v>146</v>
      </c>
      <c r="G28" s="80">
        <v>4700</v>
      </c>
      <c r="H28" s="110">
        <v>4700</v>
      </c>
      <c r="I28" s="80">
        <f t="shared" si="0"/>
        <v>0</v>
      </c>
      <c r="J28" s="95">
        <f t="shared" si="1"/>
        <v>0</v>
      </c>
      <c r="K28" s="13" t="s">
        <v>143</v>
      </c>
      <c r="L28" s="45"/>
    </row>
    <row r="29" spans="1:12" x14ac:dyDescent="0.2">
      <c r="A29" s="35">
        <v>18</v>
      </c>
      <c r="B29" s="140" t="s">
        <v>467</v>
      </c>
      <c r="C29" s="44" t="s">
        <v>35</v>
      </c>
      <c r="D29" s="44" t="s">
        <v>456</v>
      </c>
      <c r="E29" s="35" t="s">
        <v>36</v>
      </c>
      <c r="F29" s="9" t="s">
        <v>146</v>
      </c>
      <c r="G29" s="80">
        <v>37750</v>
      </c>
      <c r="H29" s="110">
        <v>37750</v>
      </c>
      <c r="I29" s="80">
        <f t="shared" si="0"/>
        <v>0</v>
      </c>
      <c r="J29" s="95">
        <f t="shared" si="1"/>
        <v>0</v>
      </c>
      <c r="K29" s="13" t="s">
        <v>143</v>
      </c>
      <c r="L29" s="45"/>
    </row>
    <row r="30" spans="1:12" x14ac:dyDescent="0.2">
      <c r="A30" s="35">
        <v>19</v>
      </c>
      <c r="B30" s="140" t="s">
        <v>468</v>
      </c>
      <c r="C30" s="44" t="s">
        <v>37</v>
      </c>
      <c r="D30" s="44" t="s">
        <v>427</v>
      </c>
      <c r="E30" s="35" t="s">
        <v>16</v>
      </c>
      <c r="F30" s="9" t="s">
        <v>146</v>
      </c>
      <c r="G30" s="80">
        <v>21600</v>
      </c>
      <c r="H30" s="110">
        <v>21600</v>
      </c>
      <c r="I30" s="80">
        <f t="shared" si="0"/>
        <v>0</v>
      </c>
      <c r="J30" s="95">
        <f t="shared" si="1"/>
        <v>0</v>
      </c>
      <c r="K30" s="13" t="s">
        <v>143</v>
      </c>
      <c r="L30" s="45"/>
    </row>
    <row r="31" spans="1:12" ht="24" x14ac:dyDescent="0.2">
      <c r="A31" s="124">
        <v>20</v>
      </c>
      <c r="B31" s="129" t="s">
        <v>469</v>
      </c>
      <c r="C31" s="45" t="s">
        <v>38</v>
      </c>
      <c r="D31" s="45" t="s">
        <v>426</v>
      </c>
      <c r="E31" s="124" t="s">
        <v>138</v>
      </c>
      <c r="F31" s="9" t="s">
        <v>146</v>
      </c>
      <c r="G31" s="81">
        <v>368500</v>
      </c>
      <c r="H31" s="113">
        <v>368500</v>
      </c>
      <c r="I31" s="81">
        <f t="shared" si="0"/>
        <v>0</v>
      </c>
      <c r="J31" s="97">
        <f t="shared" si="1"/>
        <v>0</v>
      </c>
      <c r="K31" s="13" t="s">
        <v>143</v>
      </c>
      <c r="L31" s="45"/>
    </row>
    <row r="32" spans="1:12" x14ac:dyDescent="0.2">
      <c r="A32" s="6" t="s">
        <v>39</v>
      </c>
      <c r="B32" s="21" t="s">
        <v>216</v>
      </c>
      <c r="C32" s="92" t="s">
        <v>40</v>
      </c>
      <c r="D32" s="93"/>
      <c r="E32" s="93"/>
      <c r="F32" s="93"/>
      <c r="G32" s="93"/>
      <c r="H32" s="93"/>
      <c r="I32" s="98"/>
      <c r="J32" s="99"/>
      <c r="K32" s="93"/>
      <c r="L32" s="94"/>
    </row>
    <row r="33" spans="1:12" ht="36" x14ac:dyDescent="0.2">
      <c r="A33" s="125">
        <v>21</v>
      </c>
      <c r="B33" s="20" t="s">
        <v>215</v>
      </c>
      <c r="C33" s="43" t="s">
        <v>184</v>
      </c>
      <c r="D33" s="79"/>
      <c r="E33" s="134" t="s">
        <v>16</v>
      </c>
      <c r="F33" s="11" t="s">
        <v>189</v>
      </c>
      <c r="G33" s="85">
        <v>17700</v>
      </c>
      <c r="H33" s="112">
        <v>17700</v>
      </c>
      <c r="I33" s="85">
        <f t="shared" si="0"/>
        <v>0</v>
      </c>
      <c r="J33" s="96">
        <f t="shared" si="1"/>
        <v>0</v>
      </c>
      <c r="K33" s="136" t="s">
        <v>190</v>
      </c>
      <c r="L33" s="136" t="s">
        <v>510</v>
      </c>
    </row>
    <row r="34" spans="1:12" ht="24" x14ac:dyDescent="0.2">
      <c r="A34" s="12"/>
      <c r="B34" s="140" t="s">
        <v>217</v>
      </c>
      <c r="C34" s="44" t="s">
        <v>185</v>
      </c>
      <c r="D34" s="44"/>
      <c r="E34" s="35" t="s">
        <v>16</v>
      </c>
      <c r="F34" s="3" t="s">
        <v>189</v>
      </c>
      <c r="G34" s="80">
        <v>17700</v>
      </c>
      <c r="H34" s="110">
        <v>17700</v>
      </c>
      <c r="I34" s="80">
        <f t="shared" si="0"/>
        <v>0</v>
      </c>
      <c r="J34" s="95">
        <f t="shared" si="1"/>
        <v>0</v>
      </c>
      <c r="K34" s="10" t="s">
        <v>143</v>
      </c>
      <c r="L34" s="54" t="s">
        <v>511</v>
      </c>
    </row>
    <row r="35" spans="1:12" ht="24" x14ac:dyDescent="0.2">
      <c r="A35" s="12"/>
      <c r="B35" s="140" t="s">
        <v>214</v>
      </c>
      <c r="C35" s="44" t="s">
        <v>186</v>
      </c>
      <c r="D35" s="44"/>
      <c r="E35" s="35" t="s">
        <v>16</v>
      </c>
      <c r="F35" s="3" t="s">
        <v>189</v>
      </c>
      <c r="G35" s="80">
        <v>14500</v>
      </c>
      <c r="H35" s="110">
        <v>14500</v>
      </c>
      <c r="I35" s="80">
        <f t="shared" si="0"/>
        <v>0</v>
      </c>
      <c r="J35" s="95">
        <f t="shared" si="1"/>
        <v>0</v>
      </c>
      <c r="K35" s="10" t="s">
        <v>143</v>
      </c>
      <c r="L35" s="54" t="s">
        <v>512</v>
      </c>
    </row>
    <row r="36" spans="1:12" ht="24" x14ac:dyDescent="0.2">
      <c r="A36" s="12"/>
      <c r="B36" s="140" t="s">
        <v>218</v>
      </c>
      <c r="C36" s="44" t="s">
        <v>187</v>
      </c>
      <c r="D36" s="44"/>
      <c r="E36" s="35" t="s">
        <v>16</v>
      </c>
      <c r="F36" s="3" t="s">
        <v>189</v>
      </c>
      <c r="G36" s="80">
        <v>14000</v>
      </c>
      <c r="H36" s="110">
        <v>14000</v>
      </c>
      <c r="I36" s="80">
        <f t="shared" si="0"/>
        <v>0</v>
      </c>
      <c r="J36" s="95">
        <f t="shared" si="1"/>
        <v>0</v>
      </c>
      <c r="K36" s="10" t="s">
        <v>143</v>
      </c>
      <c r="L36" s="54" t="s">
        <v>513</v>
      </c>
    </row>
    <row r="37" spans="1:12" ht="24" x14ac:dyDescent="0.2">
      <c r="A37" s="22"/>
      <c r="B37" s="23" t="s">
        <v>219</v>
      </c>
      <c r="C37" s="24" t="s">
        <v>188</v>
      </c>
      <c r="D37" s="24"/>
      <c r="E37" s="25" t="s">
        <v>16</v>
      </c>
      <c r="F37" s="26" t="s">
        <v>189</v>
      </c>
      <c r="G37" s="83">
        <v>18500</v>
      </c>
      <c r="H37" s="118">
        <v>18500</v>
      </c>
      <c r="I37" s="81">
        <f t="shared" si="0"/>
        <v>0</v>
      </c>
      <c r="J37" s="97">
        <f t="shared" si="1"/>
        <v>0</v>
      </c>
      <c r="K37" s="27" t="s">
        <v>143</v>
      </c>
      <c r="L37" s="60" t="s">
        <v>512</v>
      </c>
    </row>
    <row r="38" spans="1:12" ht="24" x14ac:dyDescent="0.2">
      <c r="A38" s="28">
        <v>22</v>
      </c>
      <c r="B38" s="29" t="s">
        <v>224</v>
      </c>
      <c r="C38" s="30" t="s">
        <v>220</v>
      </c>
      <c r="D38" s="30"/>
      <c r="E38" s="31" t="s">
        <v>16</v>
      </c>
      <c r="F38" s="32" t="s">
        <v>189</v>
      </c>
      <c r="G38" s="84">
        <v>94000</v>
      </c>
      <c r="H38" s="119">
        <v>94000</v>
      </c>
      <c r="I38" s="84">
        <f t="shared" si="0"/>
        <v>0</v>
      </c>
      <c r="J38" s="115">
        <f t="shared" si="1"/>
        <v>0</v>
      </c>
      <c r="K38" s="33" t="s">
        <v>143</v>
      </c>
      <c r="L38" s="61" t="s">
        <v>514</v>
      </c>
    </row>
    <row r="39" spans="1:12" ht="24" x14ac:dyDescent="0.2">
      <c r="A39" s="12"/>
      <c r="B39" s="163" t="s">
        <v>225</v>
      </c>
      <c r="C39" s="44" t="s">
        <v>221</v>
      </c>
      <c r="D39" s="44"/>
      <c r="E39" s="35" t="s">
        <v>16</v>
      </c>
      <c r="F39" s="3" t="s">
        <v>189</v>
      </c>
      <c r="G39" s="80">
        <v>65000</v>
      </c>
      <c r="H39" s="110">
        <v>65000</v>
      </c>
      <c r="I39" s="80">
        <f t="shared" si="0"/>
        <v>0</v>
      </c>
      <c r="J39" s="95">
        <f t="shared" si="1"/>
        <v>0</v>
      </c>
      <c r="K39" s="10" t="s">
        <v>143</v>
      </c>
      <c r="L39" s="54" t="s">
        <v>515</v>
      </c>
    </row>
    <row r="40" spans="1:12" x14ac:dyDescent="0.2">
      <c r="A40" s="12"/>
      <c r="B40" s="164"/>
      <c r="C40" s="44" t="s">
        <v>222</v>
      </c>
      <c r="D40" s="44"/>
      <c r="E40" s="35" t="s">
        <v>16</v>
      </c>
      <c r="F40" s="3" t="s">
        <v>189</v>
      </c>
      <c r="G40" s="80">
        <v>118000</v>
      </c>
      <c r="H40" s="110">
        <v>118000</v>
      </c>
      <c r="I40" s="80">
        <f t="shared" si="0"/>
        <v>0</v>
      </c>
      <c r="J40" s="95">
        <f t="shared" si="1"/>
        <v>0</v>
      </c>
      <c r="K40" s="10" t="s">
        <v>143</v>
      </c>
      <c r="L40" s="54" t="s">
        <v>516</v>
      </c>
    </row>
    <row r="41" spans="1:12" x14ac:dyDescent="0.2">
      <c r="A41" s="22"/>
      <c r="B41" s="165"/>
      <c r="C41" s="24" t="s">
        <v>223</v>
      </c>
      <c r="D41" s="24"/>
      <c r="E41" s="25" t="s">
        <v>16</v>
      </c>
      <c r="F41" s="26" t="s">
        <v>189</v>
      </c>
      <c r="G41" s="83">
        <v>118000</v>
      </c>
      <c r="H41" s="118">
        <v>118000</v>
      </c>
      <c r="I41" s="81">
        <f t="shared" si="0"/>
        <v>0</v>
      </c>
      <c r="J41" s="97">
        <f t="shared" si="1"/>
        <v>0</v>
      </c>
      <c r="K41" s="27" t="s">
        <v>143</v>
      </c>
      <c r="L41" s="60" t="s">
        <v>516</v>
      </c>
    </row>
    <row r="42" spans="1:12" ht="24" x14ac:dyDescent="0.2">
      <c r="A42" s="28">
        <v>23</v>
      </c>
      <c r="B42" s="29" t="s">
        <v>230</v>
      </c>
      <c r="C42" s="30" t="s">
        <v>226</v>
      </c>
      <c r="D42" s="30"/>
      <c r="E42" s="31" t="s">
        <v>16</v>
      </c>
      <c r="F42" s="32" t="s">
        <v>189</v>
      </c>
      <c r="G42" s="84">
        <v>1600000</v>
      </c>
      <c r="H42" s="119">
        <v>1600000</v>
      </c>
      <c r="I42" s="84">
        <f t="shared" si="0"/>
        <v>0</v>
      </c>
      <c r="J42" s="115">
        <f t="shared" si="1"/>
        <v>0</v>
      </c>
      <c r="K42" s="33" t="s">
        <v>143</v>
      </c>
      <c r="L42" s="61" t="s">
        <v>517</v>
      </c>
    </row>
    <row r="43" spans="1:12" x14ac:dyDescent="0.2">
      <c r="A43" s="12"/>
      <c r="B43" s="140" t="s">
        <v>231</v>
      </c>
      <c r="C43" s="44" t="s">
        <v>227</v>
      </c>
      <c r="D43" s="44"/>
      <c r="E43" s="35" t="s">
        <v>16</v>
      </c>
      <c r="F43" s="3" t="s">
        <v>189</v>
      </c>
      <c r="G43" s="80">
        <v>250000</v>
      </c>
      <c r="H43" s="110">
        <v>250000</v>
      </c>
      <c r="I43" s="80">
        <f t="shared" si="0"/>
        <v>0</v>
      </c>
      <c r="J43" s="95">
        <f t="shared" si="1"/>
        <v>0</v>
      </c>
      <c r="K43" s="10" t="s">
        <v>143</v>
      </c>
      <c r="L43" s="10" t="s">
        <v>143</v>
      </c>
    </row>
    <row r="44" spans="1:12" x14ac:dyDescent="0.2">
      <c r="A44" s="12"/>
      <c r="B44" s="2"/>
      <c r="C44" s="44" t="s">
        <v>229</v>
      </c>
      <c r="D44" s="44"/>
      <c r="E44" s="35" t="s">
        <v>16</v>
      </c>
      <c r="F44" s="3" t="s">
        <v>189</v>
      </c>
      <c r="G44" s="80">
        <v>2100000</v>
      </c>
      <c r="H44" s="110">
        <v>2100000</v>
      </c>
      <c r="I44" s="80">
        <f t="shared" si="0"/>
        <v>0</v>
      </c>
      <c r="J44" s="95">
        <f t="shared" si="1"/>
        <v>0</v>
      </c>
      <c r="K44" s="10" t="s">
        <v>143</v>
      </c>
      <c r="L44" s="10" t="s">
        <v>143</v>
      </c>
    </row>
    <row r="45" spans="1:12" ht="24" x14ac:dyDescent="0.2">
      <c r="A45" s="12"/>
      <c r="B45" s="42"/>
      <c r="C45" s="45" t="s">
        <v>228</v>
      </c>
      <c r="D45" s="45"/>
      <c r="E45" s="124" t="s">
        <v>16</v>
      </c>
      <c r="F45" s="9" t="s">
        <v>189</v>
      </c>
      <c r="G45" s="81">
        <v>55000</v>
      </c>
      <c r="H45" s="113">
        <v>55000</v>
      </c>
      <c r="I45" s="81">
        <f t="shared" si="0"/>
        <v>0</v>
      </c>
      <c r="J45" s="97">
        <f t="shared" si="1"/>
        <v>0</v>
      </c>
      <c r="K45" s="13" t="s">
        <v>143</v>
      </c>
      <c r="L45" s="62" t="s">
        <v>518</v>
      </c>
    </row>
    <row r="46" spans="1:12" ht="24" x14ac:dyDescent="0.2">
      <c r="A46" s="31">
        <v>24</v>
      </c>
      <c r="B46" s="29" t="s">
        <v>232</v>
      </c>
      <c r="C46" s="30" t="s">
        <v>241</v>
      </c>
      <c r="D46" s="30" t="s">
        <v>244</v>
      </c>
      <c r="E46" s="31" t="s">
        <v>243</v>
      </c>
      <c r="F46" s="32" t="s">
        <v>189</v>
      </c>
      <c r="G46" s="84">
        <v>18900</v>
      </c>
      <c r="H46" s="119">
        <v>18900</v>
      </c>
      <c r="I46" s="84">
        <f t="shared" si="0"/>
        <v>0</v>
      </c>
      <c r="J46" s="115">
        <f t="shared" si="1"/>
        <v>0</v>
      </c>
      <c r="K46" s="33" t="s">
        <v>143</v>
      </c>
      <c r="L46" s="30" t="s">
        <v>256</v>
      </c>
    </row>
    <row r="47" spans="1:12" ht="15.75" customHeight="1" x14ac:dyDescent="0.2">
      <c r="A47" s="44"/>
      <c r="B47" s="140" t="s">
        <v>233</v>
      </c>
      <c r="C47" s="44" t="s">
        <v>41</v>
      </c>
      <c r="D47" s="44" t="s">
        <v>244</v>
      </c>
      <c r="E47" s="35" t="s">
        <v>243</v>
      </c>
      <c r="F47" s="3" t="s">
        <v>189</v>
      </c>
      <c r="G47" s="80">
        <v>18500</v>
      </c>
      <c r="H47" s="120">
        <v>18500</v>
      </c>
      <c r="I47" s="80">
        <f t="shared" si="0"/>
        <v>0</v>
      </c>
      <c r="J47" s="95">
        <f t="shared" si="1"/>
        <v>0</v>
      </c>
      <c r="K47" s="10" t="s">
        <v>143</v>
      </c>
      <c r="L47" s="10" t="s">
        <v>143</v>
      </c>
    </row>
    <row r="48" spans="1:12" x14ac:dyDescent="0.2">
      <c r="A48" s="44"/>
      <c r="B48" s="140" t="s">
        <v>234</v>
      </c>
      <c r="C48" s="44" t="s">
        <v>242</v>
      </c>
      <c r="D48" s="44" t="s">
        <v>244</v>
      </c>
      <c r="E48" s="35" t="s">
        <v>243</v>
      </c>
      <c r="F48" s="3" t="s">
        <v>189</v>
      </c>
      <c r="G48" s="80">
        <v>5460</v>
      </c>
      <c r="H48" s="110">
        <v>5460</v>
      </c>
      <c r="I48" s="80">
        <f t="shared" si="0"/>
        <v>0</v>
      </c>
      <c r="J48" s="95">
        <f t="shared" si="1"/>
        <v>0</v>
      </c>
      <c r="K48" s="10" t="s">
        <v>143</v>
      </c>
      <c r="L48" s="10" t="s">
        <v>143</v>
      </c>
    </row>
    <row r="49" spans="1:12" ht="15.75" customHeight="1" x14ac:dyDescent="0.2">
      <c r="A49" s="44"/>
      <c r="B49" s="140" t="s">
        <v>235</v>
      </c>
      <c r="C49" s="44" t="s">
        <v>238</v>
      </c>
      <c r="D49" s="44" t="s">
        <v>245</v>
      </c>
      <c r="E49" s="35" t="s">
        <v>243</v>
      </c>
      <c r="F49" s="3" t="s">
        <v>189</v>
      </c>
      <c r="G49" s="80">
        <v>3120</v>
      </c>
      <c r="H49" s="120">
        <v>3120</v>
      </c>
      <c r="I49" s="80">
        <f t="shared" si="0"/>
        <v>0</v>
      </c>
      <c r="J49" s="95">
        <f t="shared" si="1"/>
        <v>0</v>
      </c>
      <c r="K49" s="10" t="s">
        <v>143</v>
      </c>
      <c r="L49" s="10" t="s">
        <v>143</v>
      </c>
    </row>
    <row r="50" spans="1:12" ht="15.75" customHeight="1" x14ac:dyDescent="0.2">
      <c r="A50" s="44"/>
      <c r="B50" s="140" t="s">
        <v>236</v>
      </c>
      <c r="C50" s="44" t="s">
        <v>239</v>
      </c>
      <c r="D50" s="44" t="s">
        <v>246</v>
      </c>
      <c r="E50" s="35" t="s">
        <v>243</v>
      </c>
      <c r="F50" s="3" t="s">
        <v>189</v>
      </c>
      <c r="G50" s="80">
        <v>378</v>
      </c>
      <c r="H50" s="110">
        <v>378</v>
      </c>
      <c r="I50" s="80">
        <f t="shared" si="0"/>
        <v>0</v>
      </c>
      <c r="J50" s="95">
        <f t="shared" si="1"/>
        <v>0</v>
      </c>
      <c r="K50" s="10" t="s">
        <v>143</v>
      </c>
      <c r="L50" s="10" t="s">
        <v>143</v>
      </c>
    </row>
    <row r="51" spans="1:12" ht="15.75" customHeight="1" x14ac:dyDescent="0.2">
      <c r="A51" s="24"/>
      <c r="B51" s="23" t="s">
        <v>237</v>
      </c>
      <c r="C51" s="24" t="s">
        <v>240</v>
      </c>
      <c r="D51" s="24" t="s">
        <v>247</v>
      </c>
      <c r="E51" s="25" t="s">
        <v>243</v>
      </c>
      <c r="F51" s="26" t="s">
        <v>189</v>
      </c>
      <c r="G51" s="83">
        <v>230</v>
      </c>
      <c r="H51" s="118">
        <v>230</v>
      </c>
      <c r="I51" s="83">
        <f t="shared" si="0"/>
        <v>0</v>
      </c>
      <c r="J51" s="102">
        <f t="shared" si="1"/>
        <v>0</v>
      </c>
      <c r="K51" s="27" t="s">
        <v>143</v>
      </c>
      <c r="L51" s="27" t="s">
        <v>143</v>
      </c>
    </row>
    <row r="52" spans="1:12" ht="15.75" customHeight="1" x14ac:dyDescent="0.2">
      <c r="A52" s="125">
        <v>25</v>
      </c>
      <c r="B52" s="130" t="s">
        <v>313</v>
      </c>
      <c r="C52" s="12" t="s">
        <v>42</v>
      </c>
      <c r="D52" s="43" t="s">
        <v>248</v>
      </c>
      <c r="E52" s="134" t="s">
        <v>300</v>
      </c>
      <c r="F52" s="101" t="s">
        <v>189</v>
      </c>
      <c r="G52" s="85">
        <v>5000</v>
      </c>
      <c r="H52" s="112">
        <v>5000</v>
      </c>
      <c r="I52" s="85">
        <f t="shared" si="0"/>
        <v>0</v>
      </c>
      <c r="J52" s="96">
        <f t="shared" si="1"/>
        <v>0</v>
      </c>
      <c r="K52" s="56" t="s">
        <v>143</v>
      </c>
      <c r="L52" s="43" t="s">
        <v>509</v>
      </c>
    </row>
    <row r="53" spans="1:12" ht="15" customHeight="1" x14ac:dyDescent="0.2">
      <c r="A53" s="12"/>
      <c r="B53" s="36"/>
      <c r="C53" s="12"/>
      <c r="D53" s="43" t="s">
        <v>249</v>
      </c>
      <c r="E53" s="134" t="s">
        <v>16</v>
      </c>
      <c r="F53" s="34" t="s">
        <v>189</v>
      </c>
      <c r="G53" s="85">
        <v>180000</v>
      </c>
      <c r="H53" s="112">
        <v>180000</v>
      </c>
      <c r="I53" s="80">
        <f t="shared" si="0"/>
        <v>0</v>
      </c>
      <c r="J53" s="95">
        <f t="shared" si="1"/>
        <v>0</v>
      </c>
      <c r="K53" s="10" t="s">
        <v>143</v>
      </c>
      <c r="L53" s="56" t="s">
        <v>143</v>
      </c>
    </row>
    <row r="54" spans="1:12" ht="27" customHeight="1" x14ac:dyDescent="0.2">
      <c r="A54" s="12"/>
      <c r="B54" s="36"/>
      <c r="C54" s="12"/>
      <c r="D54" s="43" t="s">
        <v>250</v>
      </c>
      <c r="E54" s="134" t="s">
        <v>301</v>
      </c>
      <c r="F54" s="34" t="s">
        <v>189</v>
      </c>
      <c r="G54" s="85">
        <v>30000</v>
      </c>
      <c r="H54" s="112">
        <v>30000</v>
      </c>
      <c r="I54" s="80">
        <f t="shared" si="0"/>
        <v>0</v>
      </c>
      <c r="J54" s="95">
        <f t="shared" si="1"/>
        <v>0</v>
      </c>
      <c r="K54" s="10" t="s">
        <v>143</v>
      </c>
      <c r="L54" s="43" t="s">
        <v>508</v>
      </c>
    </row>
    <row r="55" spans="1:12" ht="15.75" customHeight="1" x14ac:dyDescent="0.2">
      <c r="A55" s="12"/>
      <c r="B55" s="36"/>
      <c r="C55" s="12"/>
      <c r="D55" s="43" t="s">
        <v>251</v>
      </c>
      <c r="E55" s="134" t="s">
        <v>301</v>
      </c>
      <c r="F55" s="34" t="s">
        <v>189</v>
      </c>
      <c r="G55" s="85">
        <v>30000</v>
      </c>
      <c r="H55" s="112">
        <v>30000</v>
      </c>
      <c r="I55" s="80">
        <f t="shared" si="0"/>
        <v>0</v>
      </c>
      <c r="J55" s="95">
        <f t="shared" si="1"/>
        <v>0</v>
      </c>
      <c r="K55" s="10" t="s">
        <v>143</v>
      </c>
      <c r="L55" s="56" t="s">
        <v>143</v>
      </c>
    </row>
    <row r="56" spans="1:12" ht="19.5" customHeight="1" x14ac:dyDescent="0.2">
      <c r="A56" s="12"/>
      <c r="B56" s="36"/>
      <c r="C56" s="12"/>
      <c r="D56" s="43" t="s">
        <v>252</v>
      </c>
      <c r="E56" s="134" t="s">
        <v>301</v>
      </c>
      <c r="F56" s="34" t="s">
        <v>189</v>
      </c>
      <c r="G56" s="85">
        <v>20000</v>
      </c>
      <c r="H56" s="112">
        <v>20000</v>
      </c>
      <c r="I56" s="80">
        <f t="shared" si="0"/>
        <v>0</v>
      </c>
      <c r="J56" s="95">
        <f t="shared" si="1"/>
        <v>0</v>
      </c>
      <c r="K56" s="10" t="s">
        <v>143</v>
      </c>
      <c r="L56" s="56" t="s">
        <v>143</v>
      </c>
    </row>
    <row r="57" spans="1:12" ht="18" customHeight="1" x14ac:dyDescent="0.2">
      <c r="A57" s="48"/>
      <c r="B57" s="65"/>
      <c r="C57" s="48"/>
      <c r="D57" s="48" t="s">
        <v>253</v>
      </c>
      <c r="E57" s="131" t="s">
        <v>300</v>
      </c>
      <c r="F57" s="5" t="s">
        <v>189</v>
      </c>
      <c r="G57" s="86">
        <v>2000</v>
      </c>
      <c r="H57" s="121">
        <v>2000</v>
      </c>
      <c r="I57" s="88">
        <f t="shared" si="0"/>
        <v>0</v>
      </c>
      <c r="J57" s="100">
        <f t="shared" si="1"/>
        <v>0</v>
      </c>
      <c r="K57" s="18" t="s">
        <v>143</v>
      </c>
      <c r="L57" s="66" t="s">
        <v>143</v>
      </c>
    </row>
    <row r="58" spans="1:12" ht="16.5" customHeight="1" x14ac:dyDescent="0.2">
      <c r="A58" s="58"/>
      <c r="B58" s="68"/>
      <c r="C58" s="58"/>
      <c r="D58" s="14" t="s">
        <v>254</v>
      </c>
      <c r="E58" s="16" t="s">
        <v>301</v>
      </c>
      <c r="F58" s="69" t="s">
        <v>189</v>
      </c>
      <c r="G58" s="82">
        <v>35000</v>
      </c>
      <c r="H58" s="114">
        <v>35000</v>
      </c>
      <c r="I58" s="85">
        <f t="shared" si="0"/>
        <v>0</v>
      </c>
      <c r="J58" s="96">
        <f t="shared" si="1"/>
        <v>0</v>
      </c>
      <c r="K58" s="57" t="s">
        <v>143</v>
      </c>
      <c r="L58" s="57" t="s">
        <v>143</v>
      </c>
    </row>
    <row r="59" spans="1:12" x14ac:dyDescent="0.2">
      <c r="A59" s="12"/>
      <c r="B59" s="36"/>
      <c r="C59" s="12"/>
      <c r="D59" s="12" t="s">
        <v>255</v>
      </c>
      <c r="E59" s="125" t="s">
        <v>301</v>
      </c>
      <c r="F59" s="9" t="s">
        <v>189</v>
      </c>
      <c r="G59" s="87">
        <v>120000</v>
      </c>
      <c r="H59" s="122">
        <v>120000</v>
      </c>
      <c r="I59" s="81">
        <f t="shared" si="0"/>
        <v>0</v>
      </c>
      <c r="J59" s="97">
        <f t="shared" si="1"/>
        <v>0</v>
      </c>
      <c r="K59" s="13" t="s">
        <v>143</v>
      </c>
      <c r="L59" s="67" t="s">
        <v>143</v>
      </c>
    </row>
    <row r="60" spans="1:12" x14ac:dyDescent="0.2">
      <c r="A60" s="28">
        <v>26</v>
      </c>
      <c r="B60" s="37" t="s">
        <v>314</v>
      </c>
      <c r="C60" s="30" t="s">
        <v>43</v>
      </c>
      <c r="D60" s="30"/>
      <c r="E60" s="31"/>
      <c r="F60" s="32"/>
      <c r="G60" s="84"/>
      <c r="H60" s="123"/>
      <c r="I60" s="84"/>
      <c r="J60" s="115"/>
      <c r="K60" s="33"/>
      <c r="L60" s="30"/>
    </row>
    <row r="61" spans="1:12" x14ac:dyDescent="0.2">
      <c r="A61" s="125"/>
      <c r="B61" s="135"/>
      <c r="C61" s="159" t="s">
        <v>258</v>
      </c>
      <c r="D61" s="159" t="s">
        <v>257</v>
      </c>
      <c r="E61" s="134" t="s">
        <v>302</v>
      </c>
      <c r="F61" s="11" t="s">
        <v>146</v>
      </c>
      <c r="G61" s="85">
        <v>16000</v>
      </c>
      <c r="H61" s="112">
        <v>16000</v>
      </c>
      <c r="I61" s="80">
        <f t="shared" si="0"/>
        <v>0</v>
      </c>
      <c r="J61" s="95">
        <f t="shared" si="1"/>
        <v>0</v>
      </c>
      <c r="K61" s="10" t="s">
        <v>143</v>
      </c>
      <c r="L61" s="43" t="s">
        <v>519</v>
      </c>
    </row>
    <row r="62" spans="1:12" x14ac:dyDescent="0.2">
      <c r="A62" s="125"/>
      <c r="B62" s="135"/>
      <c r="C62" s="162"/>
      <c r="D62" s="162"/>
      <c r="E62" s="134" t="s">
        <v>303</v>
      </c>
      <c r="F62" s="11" t="s">
        <v>146</v>
      </c>
      <c r="G62" s="85">
        <v>58000</v>
      </c>
      <c r="H62" s="112">
        <v>58000</v>
      </c>
      <c r="I62" s="80">
        <f t="shared" si="0"/>
        <v>0</v>
      </c>
      <c r="J62" s="95">
        <f t="shared" si="1"/>
        <v>0</v>
      </c>
      <c r="K62" s="10" t="s">
        <v>143</v>
      </c>
      <c r="L62" s="56" t="s">
        <v>143</v>
      </c>
    </row>
    <row r="63" spans="1:12" x14ac:dyDescent="0.2">
      <c r="A63" s="125"/>
      <c r="B63" s="135"/>
      <c r="C63" s="159" t="s">
        <v>259</v>
      </c>
      <c r="D63" s="159" t="s">
        <v>257</v>
      </c>
      <c r="E63" s="134" t="s">
        <v>304</v>
      </c>
      <c r="F63" s="11" t="s">
        <v>146</v>
      </c>
      <c r="G63" s="85">
        <v>15000</v>
      </c>
      <c r="H63" s="112">
        <v>15000</v>
      </c>
      <c r="I63" s="80">
        <f t="shared" si="0"/>
        <v>0</v>
      </c>
      <c r="J63" s="95">
        <f t="shared" si="1"/>
        <v>0</v>
      </c>
      <c r="K63" s="10" t="s">
        <v>143</v>
      </c>
      <c r="L63" s="43" t="s">
        <v>520</v>
      </c>
    </row>
    <row r="64" spans="1:12" x14ac:dyDescent="0.2">
      <c r="A64" s="125"/>
      <c r="B64" s="135"/>
      <c r="C64" s="162"/>
      <c r="D64" s="162"/>
      <c r="E64" s="134" t="s">
        <v>303</v>
      </c>
      <c r="F64" s="11" t="s">
        <v>146</v>
      </c>
      <c r="G64" s="85">
        <v>55000</v>
      </c>
      <c r="H64" s="112">
        <v>55000</v>
      </c>
      <c r="I64" s="80">
        <f t="shared" si="0"/>
        <v>0</v>
      </c>
      <c r="J64" s="95">
        <f t="shared" si="1"/>
        <v>0</v>
      </c>
      <c r="K64" s="10" t="s">
        <v>143</v>
      </c>
      <c r="L64" s="56" t="s">
        <v>143</v>
      </c>
    </row>
    <row r="65" spans="1:12" x14ac:dyDescent="0.2">
      <c r="A65" s="125"/>
      <c r="B65" s="135"/>
      <c r="C65" s="43" t="s">
        <v>261</v>
      </c>
      <c r="D65" s="43" t="s">
        <v>260</v>
      </c>
      <c r="E65" s="134" t="s">
        <v>262</v>
      </c>
      <c r="F65" s="11" t="s">
        <v>146</v>
      </c>
      <c r="G65" s="85">
        <v>17000</v>
      </c>
      <c r="H65" s="112">
        <v>17000</v>
      </c>
      <c r="I65" s="80">
        <f t="shared" si="0"/>
        <v>0</v>
      </c>
      <c r="J65" s="95">
        <f t="shared" si="1"/>
        <v>0</v>
      </c>
      <c r="K65" s="56" t="s">
        <v>143</v>
      </c>
      <c r="L65" s="43" t="s">
        <v>521</v>
      </c>
    </row>
    <row r="66" spans="1:12" x14ac:dyDescent="0.2">
      <c r="A66" s="125"/>
      <c r="B66" s="135"/>
      <c r="C66" s="43" t="s">
        <v>263</v>
      </c>
      <c r="D66" s="43" t="s">
        <v>260</v>
      </c>
      <c r="E66" s="134" t="s">
        <v>264</v>
      </c>
      <c r="F66" s="11" t="s">
        <v>146</v>
      </c>
      <c r="G66" s="85">
        <v>24000</v>
      </c>
      <c r="H66" s="112">
        <v>24000</v>
      </c>
      <c r="I66" s="80">
        <f t="shared" si="0"/>
        <v>0</v>
      </c>
      <c r="J66" s="95">
        <f t="shared" si="1"/>
        <v>0</v>
      </c>
      <c r="K66" s="10" t="s">
        <v>143</v>
      </c>
      <c r="L66" s="43" t="s">
        <v>522</v>
      </c>
    </row>
    <row r="67" spans="1:12" x14ac:dyDescent="0.2">
      <c r="A67" s="125"/>
      <c r="B67" s="135"/>
      <c r="C67" s="43" t="s">
        <v>265</v>
      </c>
      <c r="D67" s="43" t="s">
        <v>272</v>
      </c>
      <c r="E67" s="134" t="s">
        <v>277</v>
      </c>
      <c r="F67" s="11" t="s">
        <v>146</v>
      </c>
      <c r="G67" s="85">
        <v>25000</v>
      </c>
      <c r="H67" s="112">
        <v>25000</v>
      </c>
      <c r="I67" s="80">
        <f t="shared" si="0"/>
        <v>0</v>
      </c>
      <c r="J67" s="95">
        <f t="shared" si="1"/>
        <v>0</v>
      </c>
      <c r="K67" s="10" t="s">
        <v>143</v>
      </c>
      <c r="L67" s="43" t="s">
        <v>523</v>
      </c>
    </row>
    <row r="68" spans="1:12" ht="15.75" customHeight="1" x14ac:dyDescent="0.2">
      <c r="A68" s="125"/>
      <c r="B68" s="135"/>
      <c r="C68" s="43" t="s">
        <v>266</v>
      </c>
      <c r="D68" s="43" t="s">
        <v>273</v>
      </c>
      <c r="E68" s="116" t="s">
        <v>278</v>
      </c>
      <c r="F68" s="11" t="s">
        <v>146</v>
      </c>
      <c r="G68" s="85">
        <v>26000</v>
      </c>
      <c r="H68" s="112">
        <v>26000</v>
      </c>
      <c r="I68" s="80">
        <f t="shared" si="0"/>
        <v>0</v>
      </c>
      <c r="J68" s="95">
        <f t="shared" si="1"/>
        <v>0</v>
      </c>
      <c r="K68" s="10" t="s">
        <v>143</v>
      </c>
      <c r="L68" s="43" t="s">
        <v>519</v>
      </c>
    </row>
    <row r="69" spans="1:12" x14ac:dyDescent="0.2">
      <c r="A69" s="125"/>
      <c r="B69" s="135"/>
      <c r="C69" s="43" t="s">
        <v>267</v>
      </c>
      <c r="D69" s="43" t="s">
        <v>274</v>
      </c>
      <c r="E69" s="134" t="s">
        <v>279</v>
      </c>
      <c r="F69" s="11" t="s">
        <v>146</v>
      </c>
      <c r="G69" s="85">
        <v>4000</v>
      </c>
      <c r="H69" s="112">
        <v>4000</v>
      </c>
      <c r="I69" s="80">
        <f t="shared" si="0"/>
        <v>0</v>
      </c>
      <c r="J69" s="95">
        <f t="shared" si="1"/>
        <v>0</v>
      </c>
      <c r="K69" s="10" t="s">
        <v>143</v>
      </c>
      <c r="L69" s="43" t="s">
        <v>524</v>
      </c>
    </row>
    <row r="70" spans="1:12" x14ac:dyDescent="0.2">
      <c r="A70" s="125"/>
      <c r="B70" s="135"/>
      <c r="C70" s="43" t="s">
        <v>268</v>
      </c>
      <c r="D70" s="43" t="s">
        <v>275</v>
      </c>
      <c r="E70" s="134" t="s">
        <v>305</v>
      </c>
      <c r="F70" s="11" t="s">
        <v>146</v>
      </c>
      <c r="G70" s="85">
        <v>26000</v>
      </c>
      <c r="H70" s="112">
        <v>26000</v>
      </c>
      <c r="I70" s="80">
        <f t="shared" si="0"/>
        <v>0</v>
      </c>
      <c r="J70" s="95">
        <f t="shared" si="1"/>
        <v>0</v>
      </c>
      <c r="K70" s="10" t="s">
        <v>143</v>
      </c>
      <c r="L70" s="43" t="s">
        <v>525</v>
      </c>
    </row>
    <row r="71" spans="1:12" x14ac:dyDescent="0.2">
      <c r="A71" s="125"/>
      <c r="B71" s="135"/>
      <c r="C71" s="43" t="s">
        <v>269</v>
      </c>
      <c r="D71" s="43" t="s">
        <v>275</v>
      </c>
      <c r="E71" s="134" t="s">
        <v>306</v>
      </c>
      <c r="F71" s="11" t="s">
        <v>146</v>
      </c>
      <c r="G71" s="85">
        <v>3000</v>
      </c>
      <c r="H71" s="112">
        <v>3000</v>
      </c>
      <c r="I71" s="80">
        <f t="shared" si="0"/>
        <v>0</v>
      </c>
      <c r="J71" s="95">
        <f t="shared" si="1"/>
        <v>0</v>
      </c>
      <c r="K71" s="10" t="s">
        <v>143</v>
      </c>
      <c r="L71" s="43" t="s">
        <v>526</v>
      </c>
    </row>
    <row r="72" spans="1:12" x14ac:dyDescent="0.2">
      <c r="A72" s="125"/>
      <c r="B72" s="135"/>
      <c r="C72" s="43" t="s">
        <v>270</v>
      </c>
      <c r="D72" s="43" t="s">
        <v>276</v>
      </c>
      <c r="E72" s="134" t="s">
        <v>280</v>
      </c>
      <c r="F72" s="11" t="s">
        <v>146</v>
      </c>
      <c r="G72" s="85">
        <v>12000</v>
      </c>
      <c r="H72" s="112">
        <v>12000</v>
      </c>
      <c r="I72" s="80">
        <f t="shared" si="0"/>
        <v>0</v>
      </c>
      <c r="J72" s="95">
        <f t="shared" si="1"/>
        <v>0</v>
      </c>
      <c r="K72" s="10" t="s">
        <v>143</v>
      </c>
      <c r="L72" s="43" t="s">
        <v>525</v>
      </c>
    </row>
    <row r="73" spans="1:12" x14ac:dyDescent="0.2">
      <c r="A73" s="125"/>
      <c r="B73" s="135"/>
      <c r="C73" s="12" t="s">
        <v>271</v>
      </c>
      <c r="D73" s="12" t="s">
        <v>276</v>
      </c>
      <c r="E73" s="125" t="s">
        <v>280</v>
      </c>
      <c r="F73" s="47" t="s">
        <v>146</v>
      </c>
      <c r="G73" s="87">
        <v>13000</v>
      </c>
      <c r="H73" s="122">
        <v>13000</v>
      </c>
      <c r="I73" s="81">
        <f t="shared" si="0"/>
        <v>0</v>
      </c>
      <c r="J73" s="97">
        <f t="shared" si="1"/>
        <v>0</v>
      </c>
      <c r="K73" s="13" t="s">
        <v>143</v>
      </c>
      <c r="L73" s="12" t="s">
        <v>519</v>
      </c>
    </row>
    <row r="74" spans="1:12" x14ac:dyDescent="0.2">
      <c r="A74" s="31">
        <v>27</v>
      </c>
      <c r="B74" s="29" t="s">
        <v>315</v>
      </c>
      <c r="C74" s="30" t="s">
        <v>44</v>
      </c>
      <c r="D74" s="30"/>
      <c r="E74" s="31"/>
      <c r="F74" s="32"/>
      <c r="G74" s="84"/>
      <c r="H74" s="123"/>
      <c r="I74" s="84"/>
      <c r="J74" s="115"/>
      <c r="K74" s="33"/>
      <c r="L74" s="30"/>
    </row>
    <row r="75" spans="1:12" x14ac:dyDescent="0.2">
      <c r="A75" s="35"/>
      <c r="B75" s="2"/>
      <c r="C75" s="44" t="s">
        <v>283</v>
      </c>
      <c r="D75" s="44" t="s">
        <v>292</v>
      </c>
      <c r="E75" s="35" t="s">
        <v>304</v>
      </c>
      <c r="F75" s="11" t="s">
        <v>146</v>
      </c>
      <c r="G75" s="80">
        <v>22000</v>
      </c>
      <c r="H75" s="110">
        <v>22000</v>
      </c>
      <c r="I75" s="80">
        <f t="shared" ref="I75:I132" si="2">H75-G75</f>
        <v>0</v>
      </c>
      <c r="J75" s="95">
        <f t="shared" ref="J75:J132" si="3">I75*100/G75</f>
        <v>0</v>
      </c>
      <c r="K75" s="10" t="s">
        <v>143</v>
      </c>
      <c r="L75" s="44" t="s">
        <v>527</v>
      </c>
    </row>
    <row r="76" spans="1:12" x14ac:dyDescent="0.2">
      <c r="A76" s="35"/>
      <c r="B76" s="2"/>
      <c r="C76" s="44" t="s">
        <v>284</v>
      </c>
      <c r="D76" s="44" t="s">
        <v>292</v>
      </c>
      <c r="E76" s="35" t="s">
        <v>312</v>
      </c>
      <c r="F76" s="11" t="s">
        <v>146</v>
      </c>
      <c r="G76" s="80">
        <v>32000</v>
      </c>
      <c r="H76" s="110">
        <v>32000</v>
      </c>
      <c r="I76" s="80">
        <f t="shared" si="2"/>
        <v>0</v>
      </c>
      <c r="J76" s="95">
        <f t="shared" si="3"/>
        <v>0</v>
      </c>
      <c r="K76" s="10" t="s">
        <v>143</v>
      </c>
      <c r="L76" s="44" t="s">
        <v>519</v>
      </c>
    </row>
    <row r="77" spans="1:12" x14ac:dyDescent="0.2">
      <c r="A77" s="35"/>
      <c r="B77" s="2"/>
      <c r="C77" s="44" t="s">
        <v>285</v>
      </c>
      <c r="D77" s="44" t="s">
        <v>293</v>
      </c>
      <c r="E77" s="35" t="s">
        <v>310</v>
      </c>
      <c r="F77" s="11" t="s">
        <v>146</v>
      </c>
      <c r="G77" s="80">
        <v>32000</v>
      </c>
      <c r="H77" s="110">
        <v>32000</v>
      </c>
      <c r="I77" s="80">
        <f t="shared" si="2"/>
        <v>0</v>
      </c>
      <c r="J77" s="95">
        <f t="shared" si="3"/>
        <v>0</v>
      </c>
      <c r="K77" s="10" t="s">
        <v>143</v>
      </c>
      <c r="L77" s="44" t="s">
        <v>524</v>
      </c>
    </row>
    <row r="78" spans="1:12" x14ac:dyDescent="0.2">
      <c r="A78" s="35"/>
      <c r="B78" s="2"/>
      <c r="C78" s="44" t="s">
        <v>286</v>
      </c>
      <c r="D78" s="44" t="s">
        <v>293</v>
      </c>
      <c r="E78" s="35" t="s">
        <v>310</v>
      </c>
      <c r="F78" s="11" t="s">
        <v>146</v>
      </c>
      <c r="G78" s="80">
        <v>15000</v>
      </c>
      <c r="H78" s="110">
        <v>15000</v>
      </c>
      <c r="I78" s="80">
        <f t="shared" si="2"/>
        <v>0</v>
      </c>
      <c r="J78" s="95">
        <f t="shared" si="3"/>
        <v>0</v>
      </c>
      <c r="K78" s="10" t="s">
        <v>143</v>
      </c>
      <c r="L78" s="44" t="s">
        <v>528</v>
      </c>
    </row>
    <row r="79" spans="1:12" x14ac:dyDescent="0.2">
      <c r="A79" s="35"/>
      <c r="B79" s="2"/>
      <c r="C79" s="44" t="s">
        <v>287</v>
      </c>
      <c r="D79" s="44" t="s">
        <v>294</v>
      </c>
      <c r="E79" s="35" t="s">
        <v>304</v>
      </c>
      <c r="F79" s="11" t="s">
        <v>146</v>
      </c>
      <c r="G79" s="80">
        <v>20000</v>
      </c>
      <c r="H79" s="110">
        <v>20000</v>
      </c>
      <c r="I79" s="80">
        <f t="shared" si="2"/>
        <v>0</v>
      </c>
      <c r="J79" s="95">
        <f t="shared" si="3"/>
        <v>0</v>
      </c>
      <c r="K79" s="10" t="s">
        <v>143</v>
      </c>
      <c r="L79" s="44" t="s">
        <v>529</v>
      </c>
    </row>
    <row r="80" spans="1:12" x14ac:dyDescent="0.2">
      <c r="A80" s="35"/>
      <c r="B80" s="2"/>
      <c r="C80" s="44" t="s">
        <v>288</v>
      </c>
      <c r="D80" s="44" t="s">
        <v>295</v>
      </c>
      <c r="E80" s="35" t="s">
        <v>311</v>
      </c>
      <c r="F80" s="11" t="s">
        <v>146</v>
      </c>
      <c r="G80" s="80">
        <v>7000</v>
      </c>
      <c r="H80" s="110">
        <v>7000</v>
      </c>
      <c r="I80" s="80">
        <f t="shared" si="2"/>
        <v>0</v>
      </c>
      <c r="J80" s="95">
        <f t="shared" si="3"/>
        <v>0</v>
      </c>
      <c r="K80" s="10" t="s">
        <v>143</v>
      </c>
      <c r="L80" s="44" t="s">
        <v>519</v>
      </c>
    </row>
    <row r="81" spans="1:12" x14ac:dyDescent="0.2">
      <c r="A81" s="35"/>
      <c r="B81" s="2"/>
      <c r="C81" s="44" t="s">
        <v>289</v>
      </c>
      <c r="D81" s="44" t="s">
        <v>295</v>
      </c>
      <c r="E81" s="35" t="s">
        <v>304</v>
      </c>
      <c r="F81" s="11" t="s">
        <v>146</v>
      </c>
      <c r="G81" s="80">
        <v>42000</v>
      </c>
      <c r="H81" s="110">
        <v>42000</v>
      </c>
      <c r="I81" s="80">
        <f t="shared" si="2"/>
        <v>0</v>
      </c>
      <c r="J81" s="95">
        <f t="shared" si="3"/>
        <v>0</v>
      </c>
      <c r="K81" s="10" t="s">
        <v>143</v>
      </c>
      <c r="L81" s="44" t="s">
        <v>528</v>
      </c>
    </row>
    <row r="82" spans="1:12" x14ac:dyDescent="0.2">
      <c r="A82" s="35"/>
      <c r="B82" s="2"/>
      <c r="C82" s="44" t="s">
        <v>290</v>
      </c>
      <c r="D82" s="44" t="s">
        <v>291</v>
      </c>
      <c r="E82" s="35" t="s">
        <v>312</v>
      </c>
      <c r="F82" s="11" t="s">
        <v>146</v>
      </c>
      <c r="G82" s="80">
        <v>43000</v>
      </c>
      <c r="H82" s="110">
        <v>43000</v>
      </c>
      <c r="I82" s="80">
        <f t="shared" si="2"/>
        <v>0</v>
      </c>
      <c r="J82" s="95">
        <f t="shared" si="3"/>
        <v>0</v>
      </c>
      <c r="K82" s="10" t="s">
        <v>143</v>
      </c>
      <c r="L82" s="44" t="s">
        <v>530</v>
      </c>
    </row>
    <row r="83" spans="1:12" x14ac:dyDescent="0.2">
      <c r="A83" s="35"/>
      <c r="B83" s="2"/>
      <c r="C83" s="44" t="s">
        <v>307</v>
      </c>
      <c r="D83" s="44" t="s">
        <v>296</v>
      </c>
      <c r="E83" s="35" t="s">
        <v>310</v>
      </c>
      <c r="F83" s="11" t="s">
        <v>146</v>
      </c>
      <c r="G83" s="80">
        <v>25000</v>
      </c>
      <c r="H83" s="110">
        <v>25000</v>
      </c>
      <c r="I83" s="80">
        <f t="shared" si="2"/>
        <v>0</v>
      </c>
      <c r="J83" s="95">
        <f t="shared" si="3"/>
        <v>0</v>
      </c>
      <c r="K83" s="10" t="s">
        <v>143</v>
      </c>
      <c r="L83" s="44" t="s">
        <v>531</v>
      </c>
    </row>
    <row r="84" spans="1:12" x14ac:dyDescent="0.2">
      <c r="A84" s="35"/>
      <c r="B84" s="2"/>
      <c r="C84" s="44" t="s">
        <v>308</v>
      </c>
      <c r="D84" s="44" t="s">
        <v>297</v>
      </c>
      <c r="E84" s="35" t="s">
        <v>312</v>
      </c>
      <c r="F84" s="11" t="s">
        <v>146</v>
      </c>
      <c r="G84" s="80">
        <v>44000</v>
      </c>
      <c r="H84" s="110">
        <v>44000</v>
      </c>
      <c r="I84" s="80">
        <f t="shared" si="2"/>
        <v>0</v>
      </c>
      <c r="J84" s="95">
        <f t="shared" si="3"/>
        <v>0</v>
      </c>
      <c r="K84" s="10" t="s">
        <v>143</v>
      </c>
      <c r="L84" s="44" t="s">
        <v>532</v>
      </c>
    </row>
    <row r="85" spans="1:12" x14ac:dyDescent="0.2">
      <c r="A85" s="35"/>
      <c r="B85" s="2"/>
      <c r="C85" s="44" t="s">
        <v>281</v>
      </c>
      <c r="D85" s="44" t="s">
        <v>299</v>
      </c>
      <c r="E85" s="35" t="s">
        <v>312</v>
      </c>
      <c r="F85" s="11" t="s">
        <v>146</v>
      </c>
      <c r="G85" s="80">
        <v>25000</v>
      </c>
      <c r="H85" s="110">
        <v>25000</v>
      </c>
      <c r="I85" s="80">
        <f t="shared" si="2"/>
        <v>0</v>
      </c>
      <c r="J85" s="95">
        <f t="shared" si="3"/>
        <v>0</v>
      </c>
      <c r="K85" s="10" t="s">
        <v>143</v>
      </c>
      <c r="L85" s="44" t="s">
        <v>524</v>
      </c>
    </row>
    <row r="86" spans="1:12" x14ac:dyDescent="0.2">
      <c r="A86" s="35"/>
      <c r="B86" s="2"/>
      <c r="C86" s="44" t="s">
        <v>282</v>
      </c>
      <c r="D86" s="44" t="s">
        <v>299</v>
      </c>
      <c r="E86" s="35" t="s">
        <v>312</v>
      </c>
      <c r="F86" s="11" t="s">
        <v>146</v>
      </c>
      <c r="G86" s="80">
        <v>30000</v>
      </c>
      <c r="H86" s="110">
        <v>30000</v>
      </c>
      <c r="I86" s="80">
        <f t="shared" si="2"/>
        <v>0</v>
      </c>
      <c r="J86" s="95">
        <f t="shared" si="3"/>
        <v>0</v>
      </c>
      <c r="K86" s="10" t="s">
        <v>143</v>
      </c>
      <c r="L86" s="56" t="s">
        <v>143</v>
      </c>
    </row>
    <row r="87" spans="1:12" x14ac:dyDescent="0.2">
      <c r="A87" s="124"/>
      <c r="B87" s="42"/>
      <c r="C87" s="45" t="s">
        <v>309</v>
      </c>
      <c r="D87" s="45" t="s">
        <v>298</v>
      </c>
      <c r="E87" s="124" t="s">
        <v>312</v>
      </c>
      <c r="F87" s="47" t="s">
        <v>146</v>
      </c>
      <c r="G87" s="81">
        <v>13000</v>
      </c>
      <c r="H87" s="113">
        <v>13000</v>
      </c>
      <c r="I87" s="81">
        <f t="shared" si="2"/>
        <v>0</v>
      </c>
      <c r="J87" s="97">
        <f t="shared" si="3"/>
        <v>0</v>
      </c>
      <c r="K87" s="13" t="s">
        <v>143</v>
      </c>
      <c r="L87" s="67" t="s">
        <v>143</v>
      </c>
    </row>
    <row r="88" spans="1:12" x14ac:dyDescent="0.2">
      <c r="A88" s="31">
        <v>28</v>
      </c>
      <c r="B88" s="29" t="s">
        <v>316</v>
      </c>
      <c r="C88" s="30" t="s">
        <v>45</v>
      </c>
      <c r="D88" s="30"/>
      <c r="E88" s="31"/>
      <c r="F88" s="32"/>
      <c r="G88" s="84"/>
      <c r="H88" s="123"/>
      <c r="I88" s="84"/>
      <c r="J88" s="115"/>
      <c r="K88" s="33"/>
      <c r="L88" s="30"/>
    </row>
    <row r="89" spans="1:12" x14ac:dyDescent="0.2">
      <c r="A89" s="35"/>
      <c r="B89" s="2"/>
      <c r="C89" s="159" t="s">
        <v>317</v>
      </c>
      <c r="D89" s="159" t="s">
        <v>326</v>
      </c>
      <c r="E89" s="35" t="s">
        <v>318</v>
      </c>
      <c r="F89" s="11" t="s">
        <v>146</v>
      </c>
      <c r="G89" s="80">
        <v>85000</v>
      </c>
      <c r="H89" s="110">
        <v>85000</v>
      </c>
      <c r="I89" s="80">
        <f t="shared" si="2"/>
        <v>0</v>
      </c>
      <c r="J89" s="95">
        <f t="shared" si="3"/>
        <v>0</v>
      </c>
      <c r="K89" s="13" t="s">
        <v>143</v>
      </c>
      <c r="L89" s="44" t="s">
        <v>519</v>
      </c>
    </row>
    <row r="90" spans="1:12" x14ac:dyDescent="0.2">
      <c r="A90" s="35"/>
      <c r="B90" s="2"/>
      <c r="C90" s="162"/>
      <c r="D90" s="162"/>
      <c r="E90" s="35" t="s">
        <v>303</v>
      </c>
      <c r="F90" s="11" t="s">
        <v>146</v>
      </c>
      <c r="G90" s="80">
        <v>50000</v>
      </c>
      <c r="H90" s="110">
        <v>50000</v>
      </c>
      <c r="I90" s="80">
        <f t="shared" si="2"/>
        <v>0</v>
      </c>
      <c r="J90" s="95">
        <f t="shared" si="3"/>
        <v>0</v>
      </c>
      <c r="K90" s="13" t="s">
        <v>143</v>
      </c>
      <c r="L90" s="56" t="s">
        <v>143</v>
      </c>
    </row>
    <row r="91" spans="1:12" x14ac:dyDescent="0.2">
      <c r="A91" s="35"/>
      <c r="B91" s="2"/>
      <c r="C91" s="44" t="s">
        <v>323</v>
      </c>
      <c r="D91" s="44" t="s">
        <v>320</v>
      </c>
      <c r="E91" s="35" t="s">
        <v>304</v>
      </c>
      <c r="F91" s="11" t="s">
        <v>146</v>
      </c>
      <c r="G91" s="80">
        <v>25000</v>
      </c>
      <c r="H91" s="110">
        <v>25000</v>
      </c>
      <c r="I91" s="80">
        <f t="shared" si="2"/>
        <v>0</v>
      </c>
      <c r="J91" s="95">
        <f t="shared" si="3"/>
        <v>0</v>
      </c>
      <c r="K91" s="13" t="s">
        <v>143</v>
      </c>
      <c r="L91" s="67" t="s">
        <v>143</v>
      </c>
    </row>
    <row r="92" spans="1:12" x14ac:dyDescent="0.2">
      <c r="A92" s="126"/>
      <c r="B92" s="141"/>
      <c r="C92" s="4" t="s">
        <v>324</v>
      </c>
      <c r="D92" s="4" t="s">
        <v>320</v>
      </c>
      <c r="E92" s="126" t="s">
        <v>304</v>
      </c>
      <c r="F92" s="5" t="s">
        <v>146</v>
      </c>
      <c r="G92" s="88">
        <v>30000</v>
      </c>
      <c r="H92" s="111">
        <v>30000</v>
      </c>
      <c r="I92" s="88">
        <f t="shared" si="2"/>
        <v>0</v>
      </c>
      <c r="J92" s="100">
        <f t="shared" si="3"/>
        <v>0</v>
      </c>
      <c r="K92" s="18" t="s">
        <v>143</v>
      </c>
      <c r="L92" s="4" t="s">
        <v>521</v>
      </c>
    </row>
    <row r="93" spans="1:12" ht="24" x14ac:dyDescent="0.2">
      <c r="A93" s="16"/>
      <c r="B93" s="70"/>
      <c r="C93" s="14" t="s">
        <v>327</v>
      </c>
      <c r="D93" s="14" t="s">
        <v>321</v>
      </c>
      <c r="E93" s="16" t="s">
        <v>310</v>
      </c>
      <c r="F93" s="17" t="s">
        <v>146</v>
      </c>
      <c r="G93" s="82">
        <v>17000</v>
      </c>
      <c r="H93" s="114">
        <v>17000</v>
      </c>
      <c r="I93" s="85">
        <f t="shared" si="2"/>
        <v>0</v>
      </c>
      <c r="J93" s="96">
        <f t="shared" si="3"/>
        <v>0</v>
      </c>
      <c r="K93" s="57" t="s">
        <v>143</v>
      </c>
      <c r="L93" s="14" t="s">
        <v>524</v>
      </c>
    </row>
    <row r="94" spans="1:12" x14ac:dyDescent="0.2">
      <c r="A94" s="124"/>
      <c r="B94" s="42"/>
      <c r="C94" s="45" t="s">
        <v>325</v>
      </c>
      <c r="D94" s="45" t="s">
        <v>322</v>
      </c>
      <c r="E94" s="124" t="s">
        <v>319</v>
      </c>
      <c r="F94" s="47" t="s">
        <v>146</v>
      </c>
      <c r="G94" s="81">
        <v>200000</v>
      </c>
      <c r="H94" s="113">
        <v>200000</v>
      </c>
      <c r="I94" s="81">
        <f t="shared" si="2"/>
        <v>0</v>
      </c>
      <c r="J94" s="97">
        <f t="shared" si="3"/>
        <v>0</v>
      </c>
      <c r="K94" s="13" t="s">
        <v>143</v>
      </c>
      <c r="L94" s="45" t="s">
        <v>519</v>
      </c>
    </row>
    <row r="95" spans="1:12" ht="24" x14ac:dyDescent="0.2">
      <c r="A95" s="31">
        <v>29</v>
      </c>
      <c r="B95" s="29" t="s">
        <v>328</v>
      </c>
      <c r="C95" s="30" t="s">
        <v>330</v>
      </c>
      <c r="D95" s="30" t="s">
        <v>46</v>
      </c>
      <c r="E95" s="31" t="s">
        <v>16</v>
      </c>
      <c r="F95" s="32" t="s">
        <v>189</v>
      </c>
      <c r="G95" s="84">
        <v>7300</v>
      </c>
      <c r="H95" s="119">
        <v>7100</v>
      </c>
      <c r="I95" s="84">
        <f t="shared" si="2"/>
        <v>-200</v>
      </c>
      <c r="J95" s="115">
        <f t="shared" si="3"/>
        <v>-2.7397260273972601</v>
      </c>
      <c r="K95" s="33" t="s">
        <v>143</v>
      </c>
      <c r="L95" s="63" t="s">
        <v>533</v>
      </c>
    </row>
    <row r="96" spans="1:12" ht="24" x14ac:dyDescent="0.2">
      <c r="A96" s="155">
        <v>30</v>
      </c>
      <c r="B96" s="180" t="s">
        <v>329</v>
      </c>
      <c r="C96" s="44" t="s">
        <v>546</v>
      </c>
      <c r="D96" s="44" t="s">
        <v>332</v>
      </c>
      <c r="E96" s="35" t="s">
        <v>16</v>
      </c>
      <c r="F96" s="3" t="s">
        <v>189</v>
      </c>
      <c r="G96" s="80">
        <v>11780</v>
      </c>
      <c r="H96" s="110">
        <v>11780</v>
      </c>
      <c r="I96" s="80">
        <f t="shared" si="2"/>
        <v>0</v>
      </c>
      <c r="J96" s="95">
        <f t="shared" si="3"/>
        <v>0</v>
      </c>
      <c r="K96" s="13" t="s">
        <v>143</v>
      </c>
      <c r="L96" s="54" t="s">
        <v>534</v>
      </c>
    </row>
    <row r="97" spans="1:12" ht="24" x14ac:dyDescent="0.2">
      <c r="A97" s="156"/>
      <c r="B97" s="181"/>
      <c r="C97" s="4" t="s">
        <v>331</v>
      </c>
      <c r="D97" s="4" t="s">
        <v>333</v>
      </c>
      <c r="E97" s="126" t="s">
        <v>16</v>
      </c>
      <c r="F97" s="5" t="s">
        <v>189</v>
      </c>
      <c r="G97" s="88">
        <v>8500</v>
      </c>
      <c r="H97" s="111">
        <v>8600</v>
      </c>
      <c r="I97" s="81">
        <f t="shared" si="2"/>
        <v>100</v>
      </c>
      <c r="J97" s="97">
        <f t="shared" si="3"/>
        <v>1.1764705882352942</v>
      </c>
      <c r="K97" s="13" t="s">
        <v>143</v>
      </c>
      <c r="L97" s="64" t="s">
        <v>535</v>
      </c>
    </row>
    <row r="98" spans="1:12" x14ac:dyDescent="0.2">
      <c r="A98" s="6" t="s">
        <v>47</v>
      </c>
      <c r="B98" s="21" t="s">
        <v>470</v>
      </c>
      <c r="C98" s="92" t="s">
        <v>48</v>
      </c>
      <c r="D98" s="93"/>
      <c r="E98" s="93"/>
      <c r="F98" s="93"/>
      <c r="G98" s="93"/>
      <c r="H98" s="93"/>
      <c r="I98" s="98"/>
      <c r="J98" s="99"/>
      <c r="K98" s="93"/>
      <c r="L98" s="94"/>
    </row>
    <row r="99" spans="1:12" ht="26.25" customHeight="1" x14ac:dyDescent="0.2">
      <c r="A99" s="16">
        <v>31</v>
      </c>
      <c r="B99" s="19" t="s">
        <v>338</v>
      </c>
      <c r="C99" s="14" t="s">
        <v>49</v>
      </c>
      <c r="D99" s="14" t="s">
        <v>334</v>
      </c>
      <c r="E99" s="16" t="s">
        <v>50</v>
      </c>
      <c r="F99" s="17" t="s">
        <v>146</v>
      </c>
      <c r="G99" s="82">
        <v>4100</v>
      </c>
      <c r="H99" s="114">
        <v>4100</v>
      </c>
      <c r="I99" s="85">
        <f t="shared" si="2"/>
        <v>0</v>
      </c>
      <c r="J99" s="96">
        <f t="shared" si="3"/>
        <v>0</v>
      </c>
      <c r="K99" s="17" t="s">
        <v>125</v>
      </c>
      <c r="L99" s="14"/>
    </row>
    <row r="100" spans="1:12" ht="26.25" customHeight="1" x14ac:dyDescent="0.2">
      <c r="A100" s="35">
        <v>32</v>
      </c>
      <c r="B100" s="140" t="s">
        <v>339</v>
      </c>
      <c r="C100" s="44" t="s">
        <v>51</v>
      </c>
      <c r="D100" s="44" t="s">
        <v>335</v>
      </c>
      <c r="E100" s="35" t="s">
        <v>50</v>
      </c>
      <c r="F100" s="3" t="s">
        <v>146</v>
      </c>
      <c r="G100" s="80">
        <v>90500</v>
      </c>
      <c r="H100" s="110">
        <v>90500</v>
      </c>
      <c r="I100" s="80">
        <f t="shared" si="2"/>
        <v>0</v>
      </c>
      <c r="J100" s="95">
        <f t="shared" si="3"/>
        <v>0</v>
      </c>
      <c r="K100" s="3" t="s">
        <v>125</v>
      </c>
      <c r="L100" s="10"/>
    </row>
    <row r="101" spans="1:12" ht="26.25" customHeight="1" x14ac:dyDescent="0.2">
      <c r="A101" s="35">
        <v>33</v>
      </c>
      <c r="B101" s="140" t="s">
        <v>340</v>
      </c>
      <c r="C101" s="44" t="s">
        <v>52</v>
      </c>
      <c r="D101" s="44" t="s">
        <v>336</v>
      </c>
      <c r="E101" s="35" t="s">
        <v>53</v>
      </c>
      <c r="F101" s="3" t="s">
        <v>146</v>
      </c>
      <c r="G101" s="80">
        <v>202000</v>
      </c>
      <c r="H101" s="110">
        <v>202000</v>
      </c>
      <c r="I101" s="80">
        <f t="shared" si="2"/>
        <v>0</v>
      </c>
      <c r="J101" s="95">
        <f t="shared" si="3"/>
        <v>0</v>
      </c>
      <c r="K101" s="3" t="s">
        <v>125</v>
      </c>
      <c r="L101" s="10"/>
    </row>
    <row r="102" spans="1:12" ht="26.25" customHeight="1" x14ac:dyDescent="0.2">
      <c r="A102" s="126">
        <v>34</v>
      </c>
      <c r="B102" s="137" t="s">
        <v>341</v>
      </c>
      <c r="C102" s="45" t="s">
        <v>54</v>
      </c>
      <c r="D102" s="45" t="s">
        <v>337</v>
      </c>
      <c r="E102" s="124" t="s">
        <v>53</v>
      </c>
      <c r="F102" s="9" t="s">
        <v>146</v>
      </c>
      <c r="G102" s="81">
        <v>323000</v>
      </c>
      <c r="H102" s="113">
        <v>323000</v>
      </c>
      <c r="I102" s="81">
        <f t="shared" si="2"/>
        <v>0</v>
      </c>
      <c r="J102" s="97">
        <f t="shared" si="3"/>
        <v>0</v>
      </c>
      <c r="K102" s="9" t="s">
        <v>125</v>
      </c>
      <c r="L102" s="13"/>
    </row>
    <row r="103" spans="1:12" ht="15.75" customHeight="1" x14ac:dyDescent="0.2">
      <c r="A103" s="6" t="s">
        <v>55</v>
      </c>
      <c r="B103" s="21" t="s">
        <v>471</v>
      </c>
      <c r="C103" s="166" t="s">
        <v>56</v>
      </c>
      <c r="D103" s="167"/>
      <c r="E103" s="167"/>
      <c r="F103" s="167"/>
      <c r="G103" s="167"/>
      <c r="H103" s="167"/>
      <c r="I103" s="167"/>
      <c r="J103" s="167"/>
      <c r="K103" s="167"/>
      <c r="L103" s="168"/>
    </row>
    <row r="104" spans="1:12" ht="28.5" customHeight="1" x14ac:dyDescent="0.2">
      <c r="A104" s="16">
        <v>35</v>
      </c>
      <c r="B104" s="19" t="s">
        <v>472</v>
      </c>
      <c r="C104" s="43" t="s">
        <v>57</v>
      </c>
      <c r="D104" s="43" t="s">
        <v>489</v>
      </c>
      <c r="E104" s="134" t="s">
        <v>58</v>
      </c>
      <c r="F104" s="11" t="s">
        <v>146</v>
      </c>
      <c r="G104" s="85">
        <v>75000</v>
      </c>
      <c r="H104" s="112">
        <v>75000</v>
      </c>
      <c r="I104" s="85">
        <f t="shared" si="2"/>
        <v>0</v>
      </c>
      <c r="J104" s="96">
        <f t="shared" si="3"/>
        <v>0</v>
      </c>
      <c r="K104" s="11" t="s">
        <v>125</v>
      </c>
      <c r="L104" s="43" t="s">
        <v>490</v>
      </c>
    </row>
    <row r="105" spans="1:12" ht="75" customHeight="1" x14ac:dyDescent="0.2">
      <c r="A105" s="35">
        <v>36</v>
      </c>
      <c r="B105" s="140" t="s">
        <v>473</v>
      </c>
      <c r="C105" s="44" t="s">
        <v>59</v>
      </c>
      <c r="D105" s="44" t="s">
        <v>491</v>
      </c>
      <c r="E105" s="35" t="s">
        <v>16</v>
      </c>
      <c r="F105" s="3" t="s">
        <v>146</v>
      </c>
      <c r="G105" s="80">
        <v>14850</v>
      </c>
      <c r="H105" s="110">
        <v>14850</v>
      </c>
      <c r="I105" s="80">
        <f t="shared" si="2"/>
        <v>0</v>
      </c>
      <c r="J105" s="95">
        <f t="shared" si="3"/>
        <v>0</v>
      </c>
      <c r="K105" s="10" t="s">
        <v>143</v>
      </c>
      <c r="L105" s="44" t="s">
        <v>492</v>
      </c>
    </row>
    <row r="106" spans="1:12" ht="48" x14ac:dyDescent="0.2">
      <c r="A106" s="35">
        <v>37</v>
      </c>
      <c r="B106" s="140" t="s">
        <v>474</v>
      </c>
      <c r="C106" s="44" t="s">
        <v>60</v>
      </c>
      <c r="D106" s="44" t="s">
        <v>494</v>
      </c>
      <c r="E106" s="35" t="s">
        <v>486</v>
      </c>
      <c r="F106" s="3" t="s">
        <v>146</v>
      </c>
      <c r="G106" s="80">
        <v>128571</v>
      </c>
      <c r="H106" s="110">
        <v>128571</v>
      </c>
      <c r="I106" s="80">
        <f t="shared" si="2"/>
        <v>0</v>
      </c>
      <c r="J106" s="95">
        <f t="shared" si="3"/>
        <v>0</v>
      </c>
      <c r="K106" s="10" t="s">
        <v>143</v>
      </c>
      <c r="L106" s="44" t="s">
        <v>493</v>
      </c>
    </row>
    <row r="107" spans="1:12" ht="30" customHeight="1" x14ac:dyDescent="0.2">
      <c r="A107" s="35">
        <v>38</v>
      </c>
      <c r="B107" s="140" t="s">
        <v>475</v>
      </c>
      <c r="C107" s="44" t="s">
        <v>481</v>
      </c>
      <c r="D107" s="44" t="s">
        <v>494</v>
      </c>
      <c r="E107" s="35" t="s">
        <v>486</v>
      </c>
      <c r="F107" s="3" t="s">
        <v>146</v>
      </c>
      <c r="G107" s="80">
        <v>100000</v>
      </c>
      <c r="H107" s="110">
        <v>100000</v>
      </c>
      <c r="I107" s="80">
        <f t="shared" si="2"/>
        <v>0</v>
      </c>
      <c r="J107" s="95">
        <f t="shared" si="3"/>
        <v>0</v>
      </c>
      <c r="K107" s="10" t="s">
        <v>143</v>
      </c>
      <c r="L107" s="10" t="s">
        <v>143</v>
      </c>
    </row>
    <row r="108" spans="1:12" ht="50.25" customHeight="1" x14ac:dyDescent="0.2">
      <c r="A108" s="126">
        <v>39</v>
      </c>
      <c r="B108" s="137" t="s">
        <v>476</v>
      </c>
      <c r="C108" s="4" t="s">
        <v>61</v>
      </c>
      <c r="D108" s="4" t="s">
        <v>496</v>
      </c>
      <c r="E108" s="126" t="s">
        <v>486</v>
      </c>
      <c r="F108" s="5" t="s">
        <v>146</v>
      </c>
      <c r="G108" s="88">
        <v>15180</v>
      </c>
      <c r="H108" s="111">
        <v>15180</v>
      </c>
      <c r="I108" s="88">
        <f t="shared" si="2"/>
        <v>0</v>
      </c>
      <c r="J108" s="100">
        <f t="shared" si="3"/>
        <v>0</v>
      </c>
      <c r="K108" s="18" t="s">
        <v>143</v>
      </c>
      <c r="L108" s="4" t="s">
        <v>495</v>
      </c>
    </row>
    <row r="109" spans="1:12" ht="39" customHeight="1" x14ac:dyDescent="0.2">
      <c r="A109" s="16">
        <v>40</v>
      </c>
      <c r="B109" s="19" t="s">
        <v>477</v>
      </c>
      <c r="C109" s="14" t="s">
        <v>482</v>
      </c>
      <c r="D109" s="14" t="s">
        <v>498</v>
      </c>
      <c r="E109" s="16" t="s">
        <v>62</v>
      </c>
      <c r="F109" s="17" t="s">
        <v>146</v>
      </c>
      <c r="G109" s="82">
        <v>1165</v>
      </c>
      <c r="H109" s="114">
        <v>1165</v>
      </c>
      <c r="I109" s="85">
        <f t="shared" si="2"/>
        <v>0</v>
      </c>
      <c r="J109" s="96">
        <f t="shared" si="3"/>
        <v>0</v>
      </c>
      <c r="K109" s="57" t="s">
        <v>143</v>
      </c>
      <c r="L109" s="14" t="s">
        <v>497</v>
      </c>
    </row>
    <row r="110" spans="1:12" ht="24" x14ac:dyDescent="0.2">
      <c r="A110" s="35">
        <v>41</v>
      </c>
      <c r="B110" s="140" t="s">
        <v>478</v>
      </c>
      <c r="C110" s="44" t="s">
        <v>483</v>
      </c>
      <c r="D110" s="44" t="s">
        <v>499</v>
      </c>
      <c r="E110" s="35" t="s">
        <v>63</v>
      </c>
      <c r="F110" s="3" t="s">
        <v>146</v>
      </c>
      <c r="G110" s="80">
        <v>91630</v>
      </c>
      <c r="H110" s="110">
        <v>91630</v>
      </c>
      <c r="I110" s="80">
        <f t="shared" si="2"/>
        <v>0</v>
      </c>
      <c r="J110" s="95">
        <f t="shared" si="3"/>
        <v>0</v>
      </c>
      <c r="K110" s="10" t="s">
        <v>143</v>
      </c>
      <c r="L110" s="44" t="s">
        <v>500</v>
      </c>
    </row>
    <row r="111" spans="1:12" ht="36" x14ac:dyDescent="0.2">
      <c r="A111" s="124">
        <v>42</v>
      </c>
      <c r="B111" s="129" t="s">
        <v>479</v>
      </c>
      <c r="C111" s="45" t="s">
        <v>342</v>
      </c>
      <c r="D111" s="45" t="s">
        <v>484</v>
      </c>
      <c r="E111" s="124" t="s">
        <v>485</v>
      </c>
      <c r="F111" s="9" t="s">
        <v>146</v>
      </c>
      <c r="G111" s="81">
        <v>312000</v>
      </c>
      <c r="H111" s="113">
        <v>312000</v>
      </c>
      <c r="I111" s="80">
        <f t="shared" si="2"/>
        <v>0</v>
      </c>
      <c r="J111" s="95">
        <f t="shared" si="3"/>
        <v>0</v>
      </c>
      <c r="K111" s="13" t="s">
        <v>143</v>
      </c>
      <c r="L111" s="45" t="s">
        <v>501</v>
      </c>
    </row>
    <row r="112" spans="1:12" ht="49.5" x14ac:dyDescent="0.2">
      <c r="A112" s="126">
        <v>43</v>
      </c>
      <c r="B112" s="137" t="s">
        <v>480</v>
      </c>
      <c r="C112" s="4" t="s">
        <v>538</v>
      </c>
      <c r="D112" s="4" t="s">
        <v>487</v>
      </c>
      <c r="E112" s="126" t="s">
        <v>486</v>
      </c>
      <c r="F112" s="5" t="s">
        <v>146</v>
      </c>
      <c r="G112" s="88">
        <v>9161</v>
      </c>
      <c r="H112" s="111">
        <v>9161</v>
      </c>
      <c r="I112" s="81">
        <f t="shared" si="2"/>
        <v>0</v>
      </c>
      <c r="J112" s="97">
        <f t="shared" si="3"/>
        <v>0</v>
      </c>
      <c r="K112" s="18" t="s">
        <v>143</v>
      </c>
      <c r="L112" s="4" t="s">
        <v>488</v>
      </c>
    </row>
    <row r="113" spans="1:12" ht="14.25" customHeight="1" x14ac:dyDescent="0.2">
      <c r="A113" s="6" t="s">
        <v>64</v>
      </c>
      <c r="B113" s="21" t="s">
        <v>376</v>
      </c>
      <c r="C113" s="92" t="s">
        <v>65</v>
      </c>
      <c r="D113" s="93"/>
      <c r="E113" s="93"/>
      <c r="F113" s="93"/>
      <c r="G113" s="93"/>
      <c r="H113" s="93"/>
      <c r="I113" s="98"/>
      <c r="J113" s="99"/>
      <c r="K113" s="93"/>
      <c r="L113" s="94"/>
    </row>
    <row r="114" spans="1:12" ht="30.75" customHeight="1" x14ac:dyDescent="0.2">
      <c r="A114" s="16">
        <v>44</v>
      </c>
      <c r="B114" s="19" t="s">
        <v>351</v>
      </c>
      <c r="C114" s="14" t="s">
        <v>343</v>
      </c>
      <c r="D114" s="14" t="s">
        <v>344</v>
      </c>
      <c r="E114" s="16" t="s">
        <v>345</v>
      </c>
      <c r="F114" s="17" t="s">
        <v>189</v>
      </c>
      <c r="G114" s="82">
        <v>20907</v>
      </c>
      <c r="H114" s="114">
        <v>20907</v>
      </c>
      <c r="I114" s="85">
        <f t="shared" si="2"/>
        <v>0</v>
      </c>
      <c r="J114" s="96">
        <f t="shared" si="3"/>
        <v>0</v>
      </c>
      <c r="K114" s="15" t="s">
        <v>346</v>
      </c>
      <c r="L114" s="15" t="s">
        <v>347</v>
      </c>
    </row>
    <row r="115" spans="1:12" ht="30.75" customHeight="1" x14ac:dyDescent="0.2">
      <c r="A115" s="35">
        <v>45</v>
      </c>
      <c r="B115" s="140" t="s">
        <v>352</v>
      </c>
      <c r="C115" s="44" t="s">
        <v>348</v>
      </c>
      <c r="D115" s="44" t="s">
        <v>349</v>
      </c>
      <c r="E115" s="35" t="s">
        <v>62</v>
      </c>
      <c r="F115" s="3" t="s">
        <v>146</v>
      </c>
      <c r="G115" s="80">
        <v>8560</v>
      </c>
      <c r="H115" s="110">
        <v>8560</v>
      </c>
      <c r="I115" s="80">
        <f t="shared" si="2"/>
        <v>0</v>
      </c>
      <c r="J115" s="95">
        <f t="shared" si="3"/>
        <v>0</v>
      </c>
      <c r="K115" s="10" t="s">
        <v>143</v>
      </c>
      <c r="L115" s="44" t="s">
        <v>350</v>
      </c>
    </row>
    <row r="116" spans="1:12" ht="30.75" customHeight="1" x14ac:dyDescent="0.2">
      <c r="A116" s="35">
        <v>46</v>
      </c>
      <c r="B116" s="140" t="s">
        <v>353</v>
      </c>
      <c r="C116" s="44" t="s">
        <v>360</v>
      </c>
      <c r="D116" s="44" t="s">
        <v>361</v>
      </c>
      <c r="E116" s="35" t="s">
        <v>62</v>
      </c>
      <c r="F116" s="3" t="s">
        <v>146</v>
      </c>
      <c r="G116" s="80">
        <v>310.5</v>
      </c>
      <c r="H116" s="110">
        <v>310.5</v>
      </c>
      <c r="I116" s="80">
        <f t="shared" si="2"/>
        <v>0</v>
      </c>
      <c r="J116" s="95">
        <f t="shared" si="3"/>
        <v>0</v>
      </c>
      <c r="K116" s="10" t="s">
        <v>143</v>
      </c>
      <c r="L116" s="10" t="s">
        <v>143</v>
      </c>
    </row>
    <row r="117" spans="1:12" ht="48" x14ac:dyDescent="0.2">
      <c r="A117" s="35">
        <v>47</v>
      </c>
      <c r="B117" s="140" t="s">
        <v>354</v>
      </c>
      <c r="C117" s="44" t="s">
        <v>362</v>
      </c>
      <c r="D117" s="44" t="s">
        <v>363</v>
      </c>
      <c r="E117" s="35" t="s">
        <v>62</v>
      </c>
      <c r="F117" s="3" t="s">
        <v>146</v>
      </c>
      <c r="G117" s="80">
        <v>459.99999999999994</v>
      </c>
      <c r="H117" s="110">
        <v>459.99999999999994</v>
      </c>
      <c r="I117" s="80">
        <f t="shared" si="2"/>
        <v>0</v>
      </c>
      <c r="J117" s="95">
        <f t="shared" si="3"/>
        <v>0</v>
      </c>
      <c r="K117" s="10" t="s">
        <v>143</v>
      </c>
      <c r="L117" s="10" t="s">
        <v>143</v>
      </c>
    </row>
    <row r="118" spans="1:12" ht="28.5" customHeight="1" x14ac:dyDescent="0.2">
      <c r="A118" s="35">
        <v>48</v>
      </c>
      <c r="B118" s="140" t="s">
        <v>355</v>
      </c>
      <c r="C118" s="44" t="s">
        <v>364</v>
      </c>
      <c r="D118" s="44" t="s">
        <v>365</v>
      </c>
      <c r="E118" s="35" t="s">
        <v>366</v>
      </c>
      <c r="F118" s="3" t="s">
        <v>146</v>
      </c>
      <c r="G118" s="80">
        <v>1210</v>
      </c>
      <c r="H118" s="110">
        <v>1210</v>
      </c>
      <c r="I118" s="80">
        <f t="shared" si="2"/>
        <v>0</v>
      </c>
      <c r="J118" s="95">
        <f t="shared" si="3"/>
        <v>0</v>
      </c>
      <c r="K118" s="10" t="s">
        <v>143</v>
      </c>
      <c r="L118" s="10" t="s">
        <v>143</v>
      </c>
    </row>
    <row r="119" spans="1:12" ht="42" customHeight="1" x14ac:dyDescent="0.2">
      <c r="A119" s="35">
        <v>49</v>
      </c>
      <c r="B119" s="140" t="s">
        <v>356</v>
      </c>
      <c r="C119" s="44" t="s">
        <v>367</v>
      </c>
      <c r="D119" s="44" t="s">
        <v>368</v>
      </c>
      <c r="E119" s="35" t="s">
        <v>62</v>
      </c>
      <c r="F119" s="3" t="s">
        <v>146</v>
      </c>
      <c r="G119" s="80">
        <v>1430.0000000000002</v>
      </c>
      <c r="H119" s="110">
        <v>1430.0000000000002</v>
      </c>
      <c r="I119" s="80">
        <f t="shared" si="2"/>
        <v>0</v>
      </c>
      <c r="J119" s="95">
        <f t="shared" si="3"/>
        <v>0</v>
      </c>
      <c r="K119" s="10" t="s">
        <v>143</v>
      </c>
      <c r="L119" s="10" t="s">
        <v>143</v>
      </c>
    </row>
    <row r="120" spans="1:12" ht="27" customHeight="1" x14ac:dyDescent="0.2">
      <c r="A120" s="35">
        <v>50</v>
      </c>
      <c r="B120" s="140" t="s">
        <v>357</v>
      </c>
      <c r="C120" s="44" t="s">
        <v>369</v>
      </c>
      <c r="D120" s="44" t="s">
        <v>370</v>
      </c>
      <c r="E120" s="35" t="s">
        <v>62</v>
      </c>
      <c r="F120" s="3" t="s">
        <v>146</v>
      </c>
      <c r="G120" s="80">
        <v>758.99999999999989</v>
      </c>
      <c r="H120" s="110">
        <v>758.99999999999989</v>
      </c>
      <c r="I120" s="80">
        <f t="shared" si="2"/>
        <v>0</v>
      </c>
      <c r="J120" s="95">
        <f t="shared" si="3"/>
        <v>0</v>
      </c>
      <c r="K120" s="10" t="s">
        <v>143</v>
      </c>
      <c r="L120" s="10" t="s">
        <v>143</v>
      </c>
    </row>
    <row r="121" spans="1:12" ht="29.25" customHeight="1" x14ac:dyDescent="0.2">
      <c r="A121" s="35">
        <v>51</v>
      </c>
      <c r="B121" s="140" t="s">
        <v>358</v>
      </c>
      <c r="C121" s="44" t="s">
        <v>371</v>
      </c>
      <c r="D121" s="44" t="s">
        <v>372</v>
      </c>
      <c r="E121" s="35" t="s">
        <v>62</v>
      </c>
      <c r="F121" s="3" t="s">
        <v>146</v>
      </c>
      <c r="G121" s="80">
        <v>919.99999999999989</v>
      </c>
      <c r="H121" s="110">
        <v>919.99999999999989</v>
      </c>
      <c r="I121" s="80">
        <f t="shared" si="2"/>
        <v>0</v>
      </c>
      <c r="J121" s="95">
        <f t="shared" si="3"/>
        <v>0</v>
      </c>
      <c r="K121" s="10" t="s">
        <v>143</v>
      </c>
      <c r="L121" s="10" t="s">
        <v>143</v>
      </c>
    </row>
    <row r="122" spans="1:12" ht="27" customHeight="1" x14ac:dyDescent="0.2">
      <c r="A122" s="126">
        <v>52</v>
      </c>
      <c r="B122" s="137" t="s">
        <v>359</v>
      </c>
      <c r="C122" s="4" t="s">
        <v>373</v>
      </c>
      <c r="D122" s="4" t="s">
        <v>374</v>
      </c>
      <c r="E122" s="126" t="s">
        <v>345</v>
      </c>
      <c r="F122" s="5" t="s">
        <v>189</v>
      </c>
      <c r="G122" s="88">
        <v>45600</v>
      </c>
      <c r="H122" s="111">
        <v>45600</v>
      </c>
      <c r="I122" s="81">
        <f t="shared" si="2"/>
        <v>0</v>
      </c>
      <c r="J122" s="97">
        <f t="shared" si="3"/>
        <v>0</v>
      </c>
      <c r="K122" s="18" t="s">
        <v>143</v>
      </c>
      <c r="L122" s="46" t="s">
        <v>375</v>
      </c>
    </row>
    <row r="123" spans="1:12" x14ac:dyDescent="0.2">
      <c r="A123" s="6" t="s">
        <v>66</v>
      </c>
      <c r="B123" s="21" t="s">
        <v>377</v>
      </c>
      <c r="C123" s="92" t="s">
        <v>67</v>
      </c>
      <c r="D123" s="93"/>
      <c r="E123" s="93"/>
      <c r="F123" s="93"/>
      <c r="G123" s="93"/>
      <c r="H123" s="93"/>
      <c r="I123" s="98"/>
      <c r="J123" s="99"/>
      <c r="K123" s="93"/>
      <c r="L123" s="94"/>
    </row>
    <row r="124" spans="1:12" ht="48" x14ac:dyDescent="0.2">
      <c r="A124" s="16">
        <v>53</v>
      </c>
      <c r="B124" s="19" t="s">
        <v>378</v>
      </c>
      <c r="C124" s="14" t="s">
        <v>68</v>
      </c>
      <c r="D124" s="192" t="s">
        <v>504</v>
      </c>
      <c r="E124" s="16" t="s">
        <v>69</v>
      </c>
      <c r="F124" s="17" t="s">
        <v>146</v>
      </c>
      <c r="G124" s="82">
        <v>39000</v>
      </c>
      <c r="H124" s="114">
        <v>39000</v>
      </c>
      <c r="I124" s="85">
        <f t="shared" si="2"/>
        <v>0</v>
      </c>
      <c r="J124" s="96">
        <f t="shared" si="3"/>
        <v>0</v>
      </c>
      <c r="K124" s="17" t="s">
        <v>346</v>
      </c>
      <c r="L124" s="14" t="s">
        <v>405</v>
      </c>
    </row>
    <row r="125" spans="1:12" ht="24" x14ac:dyDescent="0.2">
      <c r="A125" s="35">
        <v>54</v>
      </c>
      <c r="B125" s="140" t="s">
        <v>379</v>
      </c>
      <c r="C125" s="44" t="s">
        <v>70</v>
      </c>
      <c r="D125" s="160"/>
      <c r="E125" s="35" t="s">
        <v>71</v>
      </c>
      <c r="F125" s="3" t="s">
        <v>146</v>
      </c>
      <c r="G125" s="80">
        <v>199100</v>
      </c>
      <c r="H125" s="110">
        <v>199100</v>
      </c>
      <c r="I125" s="80">
        <f t="shared" si="2"/>
        <v>0</v>
      </c>
      <c r="J125" s="95">
        <f t="shared" si="3"/>
        <v>0</v>
      </c>
      <c r="K125" s="10" t="s">
        <v>143</v>
      </c>
      <c r="L125" s="10" t="s">
        <v>143</v>
      </c>
    </row>
    <row r="126" spans="1:12" ht="17.25" customHeight="1" x14ac:dyDescent="0.2">
      <c r="A126" s="35">
        <v>55</v>
      </c>
      <c r="B126" s="140" t="s">
        <v>380</v>
      </c>
      <c r="C126" s="44" t="s">
        <v>72</v>
      </c>
      <c r="D126" s="160"/>
      <c r="E126" s="35" t="s">
        <v>69</v>
      </c>
      <c r="F126" s="3" t="s">
        <v>146</v>
      </c>
      <c r="G126" s="80">
        <v>49000</v>
      </c>
      <c r="H126" s="110">
        <v>49000</v>
      </c>
      <c r="I126" s="80">
        <f t="shared" si="2"/>
        <v>0</v>
      </c>
      <c r="J126" s="95">
        <f t="shared" si="3"/>
        <v>0</v>
      </c>
      <c r="K126" s="10" t="s">
        <v>143</v>
      </c>
      <c r="L126" s="10" t="s">
        <v>143</v>
      </c>
    </row>
    <row r="127" spans="1:12" ht="18" customHeight="1" x14ac:dyDescent="0.2">
      <c r="A127" s="35">
        <v>56</v>
      </c>
      <c r="B127" s="140" t="s">
        <v>381</v>
      </c>
      <c r="C127" s="44" t="s">
        <v>73</v>
      </c>
      <c r="D127" s="162"/>
      <c r="E127" s="35" t="s">
        <v>69</v>
      </c>
      <c r="F127" s="3" t="s">
        <v>146</v>
      </c>
      <c r="G127" s="80">
        <v>69000</v>
      </c>
      <c r="H127" s="110">
        <v>69000</v>
      </c>
      <c r="I127" s="80">
        <f t="shared" si="2"/>
        <v>0</v>
      </c>
      <c r="J127" s="95">
        <f t="shared" si="3"/>
        <v>0</v>
      </c>
      <c r="K127" s="10" t="s">
        <v>143</v>
      </c>
      <c r="L127" s="10" t="s">
        <v>143</v>
      </c>
    </row>
    <row r="128" spans="1:12" ht="48" x14ac:dyDescent="0.2">
      <c r="A128" s="134">
        <v>57</v>
      </c>
      <c r="B128" s="20" t="s">
        <v>382</v>
      </c>
      <c r="C128" s="43" t="s">
        <v>74</v>
      </c>
      <c r="D128" s="160" t="s">
        <v>504</v>
      </c>
      <c r="E128" s="134" t="s">
        <v>69</v>
      </c>
      <c r="F128" s="11" t="s">
        <v>146</v>
      </c>
      <c r="G128" s="85">
        <v>42400</v>
      </c>
      <c r="H128" s="112">
        <v>42400</v>
      </c>
      <c r="I128" s="80">
        <f t="shared" si="2"/>
        <v>0</v>
      </c>
      <c r="J128" s="95">
        <f t="shared" si="3"/>
        <v>0</v>
      </c>
      <c r="K128" s="11" t="s">
        <v>346</v>
      </c>
      <c r="L128" s="43" t="s">
        <v>405</v>
      </c>
    </row>
    <row r="129" spans="1:12" ht="24.75" customHeight="1" x14ac:dyDescent="0.2">
      <c r="A129" s="35">
        <v>58</v>
      </c>
      <c r="B129" s="140" t="s">
        <v>383</v>
      </c>
      <c r="C129" s="44" t="s">
        <v>75</v>
      </c>
      <c r="D129" s="160"/>
      <c r="E129" s="35" t="s">
        <v>69</v>
      </c>
      <c r="F129" s="3" t="s">
        <v>146</v>
      </c>
      <c r="G129" s="80">
        <v>45900</v>
      </c>
      <c r="H129" s="110">
        <v>45900</v>
      </c>
      <c r="I129" s="80">
        <f t="shared" si="2"/>
        <v>0</v>
      </c>
      <c r="J129" s="95">
        <f t="shared" si="3"/>
        <v>0</v>
      </c>
      <c r="K129" s="10" t="s">
        <v>143</v>
      </c>
      <c r="L129" s="10" t="s">
        <v>143</v>
      </c>
    </row>
    <row r="130" spans="1:12" ht="30" customHeight="1" x14ac:dyDescent="0.2">
      <c r="A130" s="35">
        <v>59</v>
      </c>
      <c r="B130" s="140" t="s">
        <v>384</v>
      </c>
      <c r="C130" s="44" t="s">
        <v>76</v>
      </c>
      <c r="D130" s="160"/>
      <c r="E130" s="35" t="s">
        <v>69</v>
      </c>
      <c r="F130" s="3" t="s">
        <v>146</v>
      </c>
      <c r="G130" s="80">
        <v>231000</v>
      </c>
      <c r="H130" s="110">
        <v>231000</v>
      </c>
      <c r="I130" s="80">
        <f t="shared" si="2"/>
        <v>0</v>
      </c>
      <c r="J130" s="95">
        <f t="shared" si="3"/>
        <v>0</v>
      </c>
      <c r="K130" s="10" t="s">
        <v>143</v>
      </c>
      <c r="L130" s="10" t="s">
        <v>143</v>
      </c>
    </row>
    <row r="131" spans="1:12" ht="26.25" customHeight="1" x14ac:dyDescent="0.2">
      <c r="A131" s="35">
        <v>60</v>
      </c>
      <c r="B131" s="140" t="s">
        <v>385</v>
      </c>
      <c r="C131" s="44" t="s">
        <v>77</v>
      </c>
      <c r="D131" s="160"/>
      <c r="E131" s="35" t="s">
        <v>69</v>
      </c>
      <c r="F131" s="3" t="s">
        <v>146</v>
      </c>
      <c r="G131" s="80">
        <v>324000</v>
      </c>
      <c r="H131" s="110">
        <v>324000</v>
      </c>
      <c r="I131" s="80">
        <f t="shared" si="2"/>
        <v>0</v>
      </c>
      <c r="J131" s="95">
        <f t="shared" si="3"/>
        <v>0</v>
      </c>
      <c r="K131" s="10" t="s">
        <v>143</v>
      </c>
      <c r="L131" s="10" t="s">
        <v>143</v>
      </c>
    </row>
    <row r="132" spans="1:12" ht="22.5" customHeight="1" x14ac:dyDescent="0.2">
      <c r="A132" s="35">
        <v>61</v>
      </c>
      <c r="B132" s="140" t="s">
        <v>386</v>
      </c>
      <c r="C132" s="44" t="s">
        <v>78</v>
      </c>
      <c r="D132" s="162"/>
      <c r="E132" s="35" t="s">
        <v>69</v>
      </c>
      <c r="F132" s="3" t="s">
        <v>146</v>
      </c>
      <c r="G132" s="80">
        <v>75800</v>
      </c>
      <c r="H132" s="110">
        <v>75800</v>
      </c>
      <c r="I132" s="80">
        <f t="shared" si="2"/>
        <v>0</v>
      </c>
      <c r="J132" s="95">
        <f t="shared" si="3"/>
        <v>0</v>
      </c>
      <c r="K132" s="10" t="s">
        <v>143</v>
      </c>
      <c r="L132" s="10" t="s">
        <v>143</v>
      </c>
    </row>
    <row r="133" spans="1:12" ht="14.25" customHeight="1" x14ac:dyDescent="0.2">
      <c r="A133" s="35">
        <v>62</v>
      </c>
      <c r="B133" s="20" t="s">
        <v>387</v>
      </c>
      <c r="C133" s="44" t="s">
        <v>68</v>
      </c>
      <c r="D133" s="159" t="s">
        <v>79</v>
      </c>
      <c r="E133" s="35" t="s">
        <v>69</v>
      </c>
      <c r="F133" s="182" t="s">
        <v>406</v>
      </c>
      <c r="G133" s="183"/>
      <c r="H133" s="183"/>
      <c r="I133" s="183"/>
      <c r="J133" s="183"/>
      <c r="K133" s="183"/>
      <c r="L133" s="184"/>
    </row>
    <row r="134" spans="1:12" ht="24" x14ac:dyDescent="0.2">
      <c r="A134" s="35">
        <v>63</v>
      </c>
      <c r="B134" s="20" t="s">
        <v>388</v>
      </c>
      <c r="C134" s="44" t="s">
        <v>70</v>
      </c>
      <c r="D134" s="160"/>
      <c r="E134" s="35" t="s">
        <v>71</v>
      </c>
      <c r="F134" s="185"/>
      <c r="G134" s="186"/>
      <c r="H134" s="186"/>
      <c r="I134" s="186"/>
      <c r="J134" s="186"/>
      <c r="K134" s="186"/>
      <c r="L134" s="187"/>
    </row>
    <row r="135" spans="1:12" x14ac:dyDescent="0.2">
      <c r="A135" s="35">
        <v>64</v>
      </c>
      <c r="B135" s="20" t="s">
        <v>389</v>
      </c>
      <c r="C135" s="44" t="s">
        <v>72</v>
      </c>
      <c r="D135" s="160"/>
      <c r="E135" s="35" t="s">
        <v>69</v>
      </c>
      <c r="F135" s="185"/>
      <c r="G135" s="186"/>
      <c r="H135" s="186"/>
      <c r="I135" s="186"/>
      <c r="J135" s="186"/>
      <c r="K135" s="186"/>
      <c r="L135" s="187"/>
    </row>
    <row r="136" spans="1:12" x14ac:dyDescent="0.2">
      <c r="A136" s="35">
        <v>65</v>
      </c>
      <c r="B136" s="20" t="s">
        <v>390</v>
      </c>
      <c r="C136" s="44" t="s">
        <v>73</v>
      </c>
      <c r="D136" s="160"/>
      <c r="E136" s="35" t="s">
        <v>69</v>
      </c>
      <c r="F136" s="185"/>
      <c r="G136" s="186"/>
      <c r="H136" s="186"/>
      <c r="I136" s="186"/>
      <c r="J136" s="186"/>
      <c r="K136" s="186"/>
      <c r="L136" s="187"/>
    </row>
    <row r="137" spans="1:12" ht="24" x14ac:dyDescent="0.2">
      <c r="A137" s="35">
        <v>66</v>
      </c>
      <c r="B137" s="20" t="s">
        <v>391</v>
      </c>
      <c r="C137" s="44" t="s">
        <v>74</v>
      </c>
      <c r="D137" s="160"/>
      <c r="E137" s="35" t="s">
        <v>69</v>
      </c>
      <c r="F137" s="185"/>
      <c r="G137" s="186"/>
      <c r="H137" s="186"/>
      <c r="I137" s="186"/>
      <c r="J137" s="186"/>
      <c r="K137" s="186"/>
      <c r="L137" s="187"/>
    </row>
    <row r="138" spans="1:12" x14ac:dyDescent="0.2">
      <c r="A138" s="35">
        <v>67</v>
      </c>
      <c r="B138" s="20" t="s">
        <v>392</v>
      </c>
      <c r="C138" s="44" t="s">
        <v>75</v>
      </c>
      <c r="D138" s="160"/>
      <c r="E138" s="35" t="s">
        <v>69</v>
      </c>
      <c r="F138" s="185"/>
      <c r="G138" s="186"/>
      <c r="H138" s="186"/>
      <c r="I138" s="186"/>
      <c r="J138" s="186"/>
      <c r="K138" s="186"/>
      <c r="L138" s="187"/>
    </row>
    <row r="139" spans="1:12" ht="24" x14ac:dyDescent="0.2">
      <c r="A139" s="35">
        <v>68</v>
      </c>
      <c r="B139" s="20" t="s">
        <v>393</v>
      </c>
      <c r="C139" s="44" t="s">
        <v>76</v>
      </c>
      <c r="D139" s="160"/>
      <c r="E139" s="35" t="s">
        <v>69</v>
      </c>
      <c r="F139" s="185"/>
      <c r="G139" s="186"/>
      <c r="H139" s="186"/>
      <c r="I139" s="186"/>
      <c r="J139" s="186"/>
      <c r="K139" s="186"/>
      <c r="L139" s="187"/>
    </row>
    <row r="140" spans="1:12" x14ac:dyDescent="0.2">
      <c r="A140" s="35">
        <v>69</v>
      </c>
      <c r="B140" s="20" t="s">
        <v>394</v>
      </c>
      <c r="C140" s="44" t="s">
        <v>77</v>
      </c>
      <c r="D140" s="160"/>
      <c r="E140" s="35" t="s">
        <v>69</v>
      </c>
      <c r="F140" s="185"/>
      <c r="G140" s="186"/>
      <c r="H140" s="186"/>
      <c r="I140" s="186"/>
      <c r="J140" s="186"/>
      <c r="K140" s="186"/>
      <c r="L140" s="187"/>
    </row>
    <row r="141" spans="1:12" x14ac:dyDescent="0.2">
      <c r="A141" s="35">
        <v>70</v>
      </c>
      <c r="B141" s="20" t="s">
        <v>395</v>
      </c>
      <c r="C141" s="44" t="s">
        <v>78</v>
      </c>
      <c r="D141" s="162"/>
      <c r="E141" s="35" t="s">
        <v>69</v>
      </c>
      <c r="F141" s="188"/>
      <c r="G141" s="189"/>
      <c r="H141" s="189"/>
      <c r="I141" s="189"/>
      <c r="J141" s="189"/>
      <c r="K141" s="189"/>
      <c r="L141" s="190"/>
    </row>
    <row r="142" spans="1:12" ht="14.25" customHeight="1" x14ac:dyDescent="0.2">
      <c r="A142" s="35">
        <v>71</v>
      </c>
      <c r="B142" s="140" t="s">
        <v>396</v>
      </c>
      <c r="C142" s="44" t="s">
        <v>68</v>
      </c>
      <c r="D142" s="159" t="s">
        <v>503</v>
      </c>
      <c r="E142" s="35" t="s">
        <v>69</v>
      </c>
      <c r="F142" s="3" t="s">
        <v>146</v>
      </c>
      <c r="G142" s="80">
        <v>40000</v>
      </c>
      <c r="H142" s="110">
        <v>40000</v>
      </c>
      <c r="I142" s="80">
        <f t="shared" ref="I142:I202" si="4">H142-G142</f>
        <v>0</v>
      </c>
      <c r="J142" s="95">
        <f t="shared" ref="J142:J202" si="5">I142*100/G142</f>
        <v>0</v>
      </c>
      <c r="K142" s="3" t="s">
        <v>346</v>
      </c>
      <c r="L142" s="44" t="s">
        <v>407</v>
      </c>
    </row>
    <row r="143" spans="1:12" ht="24" x14ac:dyDescent="0.2">
      <c r="A143" s="35">
        <v>72</v>
      </c>
      <c r="B143" s="20" t="s">
        <v>397</v>
      </c>
      <c r="C143" s="44" t="s">
        <v>70</v>
      </c>
      <c r="D143" s="160"/>
      <c r="E143" s="35"/>
      <c r="F143" s="3"/>
      <c r="G143" s="80"/>
      <c r="H143" s="195"/>
      <c r="I143" s="80"/>
      <c r="J143" s="95"/>
      <c r="K143" s="10"/>
      <c r="L143" s="35"/>
    </row>
    <row r="144" spans="1:12" x14ac:dyDescent="0.2">
      <c r="A144" s="35"/>
      <c r="B144" s="20"/>
      <c r="C144" s="143" t="s">
        <v>408</v>
      </c>
      <c r="D144" s="160"/>
      <c r="E144" s="35" t="s">
        <v>71</v>
      </c>
      <c r="F144" s="3" t="s">
        <v>146</v>
      </c>
      <c r="G144" s="80">
        <v>150000</v>
      </c>
      <c r="H144" s="110">
        <v>150000</v>
      </c>
      <c r="I144" s="80">
        <f t="shared" si="4"/>
        <v>0</v>
      </c>
      <c r="J144" s="95">
        <f t="shared" si="5"/>
        <v>0</v>
      </c>
      <c r="K144" s="10" t="s">
        <v>143</v>
      </c>
      <c r="L144" s="35" t="s">
        <v>143</v>
      </c>
    </row>
    <row r="145" spans="1:12" x14ac:dyDescent="0.2">
      <c r="A145" s="35"/>
      <c r="B145" s="20"/>
      <c r="C145" s="143" t="s">
        <v>409</v>
      </c>
      <c r="D145" s="160"/>
      <c r="E145" s="35" t="s">
        <v>71</v>
      </c>
      <c r="F145" s="3" t="s">
        <v>146</v>
      </c>
      <c r="G145" s="80">
        <v>240000</v>
      </c>
      <c r="H145" s="110">
        <v>240000</v>
      </c>
      <c r="I145" s="80">
        <f t="shared" si="4"/>
        <v>0</v>
      </c>
      <c r="J145" s="95">
        <f t="shared" si="5"/>
        <v>0</v>
      </c>
      <c r="K145" s="10" t="s">
        <v>143</v>
      </c>
      <c r="L145" s="35" t="s">
        <v>143</v>
      </c>
    </row>
    <row r="146" spans="1:12" ht="24" x14ac:dyDescent="0.2">
      <c r="A146" s="126"/>
      <c r="B146" s="132"/>
      <c r="C146" s="144" t="s">
        <v>410</v>
      </c>
      <c r="D146" s="161"/>
      <c r="E146" s="126" t="s">
        <v>71</v>
      </c>
      <c r="F146" s="3" t="s">
        <v>146</v>
      </c>
      <c r="G146" s="88">
        <v>112000</v>
      </c>
      <c r="H146" s="111">
        <v>112000</v>
      </c>
      <c r="I146" s="88">
        <f t="shared" si="4"/>
        <v>0</v>
      </c>
      <c r="J146" s="100">
        <f t="shared" si="5"/>
        <v>0</v>
      </c>
      <c r="K146" s="18" t="s">
        <v>143</v>
      </c>
      <c r="L146" s="126" t="s">
        <v>143</v>
      </c>
    </row>
    <row r="147" spans="1:12" ht="24" customHeight="1" x14ac:dyDescent="0.2">
      <c r="A147" s="16">
        <v>73</v>
      </c>
      <c r="B147" s="19" t="s">
        <v>398</v>
      </c>
      <c r="C147" s="14" t="s">
        <v>72</v>
      </c>
      <c r="D147" s="192" t="s">
        <v>503</v>
      </c>
      <c r="E147" s="16"/>
      <c r="F147" s="17"/>
      <c r="G147" s="82"/>
      <c r="H147" s="196"/>
      <c r="I147" s="85"/>
      <c r="J147" s="96"/>
      <c r="K147" s="57"/>
      <c r="L147" s="16"/>
    </row>
    <row r="148" spans="1:12" x14ac:dyDescent="0.2">
      <c r="A148" s="35"/>
      <c r="B148" s="20"/>
      <c r="C148" s="143" t="s">
        <v>422</v>
      </c>
      <c r="D148" s="160"/>
      <c r="E148" s="35" t="s">
        <v>69</v>
      </c>
      <c r="F148" s="3" t="s">
        <v>146</v>
      </c>
      <c r="G148" s="80">
        <v>134000</v>
      </c>
      <c r="H148" s="110">
        <v>134000</v>
      </c>
      <c r="I148" s="80">
        <f t="shared" si="4"/>
        <v>0</v>
      </c>
      <c r="J148" s="95">
        <f t="shared" si="5"/>
        <v>0</v>
      </c>
      <c r="K148" s="10" t="s">
        <v>143</v>
      </c>
      <c r="L148" s="35" t="s">
        <v>143</v>
      </c>
    </row>
    <row r="149" spans="1:12" x14ac:dyDescent="0.2">
      <c r="A149" s="35"/>
      <c r="B149" s="20"/>
      <c r="C149" s="143" t="s">
        <v>423</v>
      </c>
      <c r="D149" s="160"/>
      <c r="E149" s="35" t="s">
        <v>69</v>
      </c>
      <c r="F149" s="3" t="s">
        <v>146</v>
      </c>
      <c r="G149" s="80">
        <v>134000</v>
      </c>
      <c r="H149" s="110">
        <v>134000</v>
      </c>
      <c r="I149" s="80">
        <f t="shared" si="4"/>
        <v>0</v>
      </c>
      <c r="J149" s="95">
        <f t="shared" si="5"/>
        <v>0</v>
      </c>
      <c r="K149" s="10" t="s">
        <v>143</v>
      </c>
      <c r="L149" s="35" t="s">
        <v>143</v>
      </c>
    </row>
    <row r="150" spans="1:12" ht="24" x14ac:dyDescent="0.2">
      <c r="A150" s="35"/>
      <c r="B150" s="20"/>
      <c r="C150" s="143" t="s">
        <v>424</v>
      </c>
      <c r="D150" s="160"/>
      <c r="E150" s="35" t="s">
        <v>69</v>
      </c>
      <c r="F150" s="3" t="s">
        <v>146</v>
      </c>
      <c r="G150" s="80">
        <v>134000</v>
      </c>
      <c r="H150" s="110">
        <v>134000</v>
      </c>
      <c r="I150" s="80">
        <f t="shared" si="4"/>
        <v>0</v>
      </c>
      <c r="J150" s="95">
        <f t="shared" si="5"/>
        <v>0</v>
      </c>
      <c r="K150" s="10" t="s">
        <v>143</v>
      </c>
      <c r="L150" s="35" t="s">
        <v>143</v>
      </c>
    </row>
    <row r="151" spans="1:12" x14ac:dyDescent="0.2">
      <c r="A151" s="35"/>
      <c r="B151" s="20"/>
      <c r="C151" s="143" t="s">
        <v>411</v>
      </c>
      <c r="D151" s="160"/>
      <c r="E151" s="35" t="s">
        <v>69</v>
      </c>
      <c r="F151" s="3" t="s">
        <v>146</v>
      </c>
      <c r="G151" s="80">
        <v>80000</v>
      </c>
      <c r="H151" s="110">
        <v>80000</v>
      </c>
      <c r="I151" s="80">
        <f t="shared" si="4"/>
        <v>0</v>
      </c>
      <c r="J151" s="95">
        <f t="shared" si="5"/>
        <v>0</v>
      </c>
      <c r="K151" s="10" t="s">
        <v>143</v>
      </c>
      <c r="L151" s="35" t="s">
        <v>143</v>
      </c>
    </row>
    <row r="152" spans="1:12" x14ac:dyDescent="0.2">
      <c r="A152" s="35"/>
      <c r="B152" s="20"/>
      <c r="C152" s="143" t="s">
        <v>412</v>
      </c>
      <c r="D152" s="160"/>
      <c r="E152" s="35" t="s">
        <v>69</v>
      </c>
      <c r="F152" s="3" t="s">
        <v>146</v>
      </c>
      <c r="G152" s="80">
        <v>80000</v>
      </c>
      <c r="H152" s="110">
        <v>80000</v>
      </c>
      <c r="I152" s="80">
        <f t="shared" si="4"/>
        <v>0</v>
      </c>
      <c r="J152" s="95">
        <f t="shared" si="5"/>
        <v>0</v>
      </c>
      <c r="K152" s="10" t="s">
        <v>143</v>
      </c>
      <c r="L152" s="35" t="s">
        <v>143</v>
      </c>
    </row>
    <row r="153" spans="1:12" x14ac:dyDescent="0.2">
      <c r="A153" s="35"/>
      <c r="B153" s="140"/>
      <c r="C153" s="143" t="s">
        <v>413</v>
      </c>
      <c r="D153" s="160"/>
      <c r="E153" s="35" t="s">
        <v>69</v>
      </c>
      <c r="F153" s="3" t="s">
        <v>146</v>
      </c>
      <c r="G153" s="80">
        <v>134000</v>
      </c>
      <c r="H153" s="110">
        <v>134000</v>
      </c>
      <c r="I153" s="80">
        <f t="shared" si="4"/>
        <v>0</v>
      </c>
      <c r="J153" s="95">
        <f t="shared" si="5"/>
        <v>0</v>
      </c>
      <c r="K153" s="10" t="s">
        <v>143</v>
      </c>
      <c r="L153" s="35" t="s">
        <v>143</v>
      </c>
    </row>
    <row r="154" spans="1:12" x14ac:dyDescent="0.2">
      <c r="A154" s="35"/>
      <c r="B154" s="140"/>
      <c r="C154" s="143" t="s">
        <v>414</v>
      </c>
      <c r="D154" s="160"/>
      <c r="E154" s="35" t="s">
        <v>69</v>
      </c>
      <c r="F154" s="3" t="s">
        <v>146</v>
      </c>
      <c r="G154" s="80">
        <v>80000</v>
      </c>
      <c r="H154" s="110">
        <v>80000</v>
      </c>
      <c r="I154" s="80">
        <f t="shared" si="4"/>
        <v>0</v>
      </c>
      <c r="J154" s="95">
        <f t="shared" si="5"/>
        <v>0</v>
      </c>
      <c r="K154" s="10" t="s">
        <v>143</v>
      </c>
      <c r="L154" s="35" t="s">
        <v>143</v>
      </c>
    </row>
    <row r="155" spans="1:12" x14ac:dyDescent="0.2">
      <c r="A155" s="35"/>
      <c r="B155" s="20"/>
      <c r="C155" s="143" t="s">
        <v>415</v>
      </c>
      <c r="D155" s="160"/>
      <c r="E155" s="35" t="s">
        <v>69</v>
      </c>
      <c r="F155" s="3" t="s">
        <v>146</v>
      </c>
      <c r="G155" s="80">
        <v>80000</v>
      </c>
      <c r="H155" s="110">
        <v>80000</v>
      </c>
      <c r="I155" s="80">
        <f t="shared" si="4"/>
        <v>0</v>
      </c>
      <c r="J155" s="95">
        <f t="shared" si="5"/>
        <v>0</v>
      </c>
      <c r="K155" s="10" t="s">
        <v>143</v>
      </c>
      <c r="L155" s="35" t="s">
        <v>143</v>
      </c>
    </row>
    <row r="156" spans="1:12" x14ac:dyDescent="0.2">
      <c r="A156" s="35"/>
      <c r="B156" s="20"/>
      <c r="C156" s="143" t="s">
        <v>416</v>
      </c>
      <c r="D156" s="160"/>
      <c r="E156" s="35" t="s">
        <v>69</v>
      </c>
      <c r="F156" s="3" t="s">
        <v>146</v>
      </c>
      <c r="G156" s="80">
        <v>80000</v>
      </c>
      <c r="H156" s="110">
        <v>80000</v>
      </c>
      <c r="I156" s="80">
        <f t="shared" si="4"/>
        <v>0</v>
      </c>
      <c r="J156" s="95">
        <f t="shared" si="5"/>
        <v>0</v>
      </c>
      <c r="K156" s="10" t="s">
        <v>143</v>
      </c>
      <c r="L156" s="35" t="s">
        <v>143</v>
      </c>
    </row>
    <row r="157" spans="1:12" x14ac:dyDescent="0.2">
      <c r="A157" s="35"/>
      <c r="B157" s="20"/>
      <c r="C157" s="143" t="s">
        <v>417</v>
      </c>
      <c r="D157" s="160"/>
      <c r="E157" s="35" t="s">
        <v>69</v>
      </c>
      <c r="F157" s="3" t="s">
        <v>146</v>
      </c>
      <c r="G157" s="80">
        <v>80000</v>
      </c>
      <c r="H157" s="110">
        <v>80000</v>
      </c>
      <c r="I157" s="80">
        <f t="shared" si="4"/>
        <v>0</v>
      </c>
      <c r="J157" s="95">
        <f t="shared" si="5"/>
        <v>0</v>
      </c>
      <c r="K157" s="10" t="s">
        <v>143</v>
      </c>
      <c r="L157" s="35" t="s">
        <v>143</v>
      </c>
    </row>
    <row r="158" spans="1:12" x14ac:dyDescent="0.2">
      <c r="A158" s="35"/>
      <c r="B158" s="20"/>
      <c r="C158" s="143" t="s">
        <v>418</v>
      </c>
      <c r="D158" s="160"/>
      <c r="E158" s="35" t="s">
        <v>69</v>
      </c>
      <c r="F158" s="3" t="s">
        <v>146</v>
      </c>
      <c r="G158" s="80">
        <v>80000</v>
      </c>
      <c r="H158" s="110">
        <v>80000</v>
      </c>
      <c r="I158" s="80">
        <f t="shared" si="4"/>
        <v>0</v>
      </c>
      <c r="J158" s="95">
        <f t="shared" si="5"/>
        <v>0</v>
      </c>
      <c r="K158" s="10" t="s">
        <v>143</v>
      </c>
      <c r="L158" s="35" t="s">
        <v>143</v>
      </c>
    </row>
    <row r="159" spans="1:12" x14ac:dyDescent="0.2">
      <c r="A159" s="35"/>
      <c r="B159" s="20"/>
      <c r="C159" s="143" t="s">
        <v>419</v>
      </c>
      <c r="D159" s="160"/>
      <c r="E159" s="35" t="s">
        <v>69</v>
      </c>
      <c r="F159" s="3" t="s">
        <v>146</v>
      </c>
      <c r="G159" s="80">
        <v>80000</v>
      </c>
      <c r="H159" s="110">
        <v>80000</v>
      </c>
      <c r="I159" s="80">
        <f t="shared" si="4"/>
        <v>0</v>
      </c>
      <c r="J159" s="95">
        <f t="shared" si="5"/>
        <v>0</v>
      </c>
      <c r="K159" s="10" t="s">
        <v>143</v>
      </c>
      <c r="L159" s="35" t="s">
        <v>143</v>
      </c>
    </row>
    <row r="160" spans="1:12" x14ac:dyDescent="0.2">
      <c r="A160" s="35"/>
      <c r="B160" s="20"/>
      <c r="C160" s="143" t="s">
        <v>420</v>
      </c>
      <c r="D160" s="160"/>
      <c r="E160" s="35" t="s">
        <v>69</v>
      </c>
      <c r="F160" s="3" t="s">
        <v>146</v>
      </c>
      <c r="G160" s="80">
        <v>80000</v>
      </c>
      <c r="H160" s="110">
        <v>80000</v>
      </c>
      <c r="I160" s="80">
        <f t="shared" si="4"/>
        <v>0</v>
      </c>
      <c r="J160" s="95">
        <f t="shared" si="5"/>
        <v>0</v>
      </c>
      <c r="K160" s="10" t="s">
        <v>143</v>
      </c>
      <c r="L160" s="35" t="s">
        <v>143</v>
      </c>
    </row>
    <row r="161" spans="1:12" ht="36" x14ac:dyDescent="0.2">
      <c r="A161" s="35"/>
      <c r="B161" s="20"/>
      <c r="C161" s="143" t="s">
        <v>421</v>
      </c>
      <c r="D161" s="160"/>
      <c r="E161" s="35" t="s">
        <v>69</v>
      </c>
      <c r="F161" s="3" t="s">
        <v>146</v>
      </c>
      <c r="G161" s="80">
        <v>134000</v>
      </c>
      <c r="H161" s="110">
        <v>134000</v>
      </c>
      <c r="I161" s="80">
        <f t="shared" si="4"/>
        <v>0</v>
      </c>
      <c r="J161" s="95">
        <f t="shared" si="5"/>
        <v>0</v>
      </c>
      <c r="K161" s="10" t="s">
        <v>143</v>
      </c>
      <c r="L161" s="35" t="s">
        <v>143</v>
      </c>
    </row>
    <row r="162" spans="1:12" x14ac:dyDescent="0.2">
      <c r="A162" s="35"/>
      <c r="B162" s="20"/>
      <c r="C162" s="143" t="s">
        <v>425</v>
      </c>
      <c r="D162" s="160"/>
      <c r="E162" s="35" t="s">
        <v>69</v>
      </c>
      <c r="F162" s="3" t="s">
        <v>146</v>
      </c>
      <c r="G162" s="80">
        <v>134000</v>
      </c>
      <c r="H162" s="110">
        <v>134000</v>
      </c>
      <c r="I162" s="80">
        <f t="shared" si="4"/>
        <v>0</v>
      </c>
      <c r="J162" s="95">
        <f t="shared" si="5"/>
        <v>0</v>
      </c>
      <c r="K162" s="10" t="s">
        <v>143</v>
      </c>
      <c r="L162" s="35" t="s">
        <v>143</v>
      </c>
    </row>
    <row r="163" spans="1:12" x14ac:dyDescent="0.2">
      <c r="A163" s="35">
        <v>74</v>
      </c>
      <c r="B163" s="20" t="s">
        <v>399</v>
      </c>
      <c r="C163" s="44" t="s">
        <v>73</v>
      </c>
      <c r="D163" s="160"/>
      <c r="E163" s="35" t="s">
        <v>69</v>
      </c>
      <c r="F163" s="3" t="s">
        <v>146</v>
      </c>
      <c r="G163" s="80">
        <v>100000</v>
      </c>
      <c r="H163" s="110">
        <v>100000</v>
      </c>
      <c r="I163" s="80">
        <f t="shared" si="4"/>
        <v>0</v>
      </c>
      <c r="J163" s="95">
        <f t="shared" si="5"/>
        <v>0</v>
      </c>
      <c r="K163" s="13" t="s">
        <v>143</v>
      </c>
      <c r="L163" s="35" t="s">
        <v>143</v>
      </c>
    </row>
    <row r="164" spans="1:12" ht="24" x14ac:dyDescent="0.2">
      <c r="A164" s="35">
        <v>75</v>
      </c>
      <c r="B164" s="20" t="s">
        <v>400</v>
      </c>
      <c r="C164" s="44" t="s">
        <v>74</v>
      </c>
      <c r="D164" s="160"/>
      <c r="E164" s="35" t="s">
        <v>69</v>
      </c>
      <c r="F164" s="3" t="s">
        <v>146</v>
      </c>
      <c r="G164" s="80">
        <v>50000</v>
      </c>
      <c r="H164" s="110">
        <v>50000</v>
      </c>
      <c r="I164" s="80">
        <f t="shared" si="4"/>
        <v>0</v>
      </c>
      <c r="J164" s="95">
        <f t="shared" si="5"/>
        <v>0</v>
      </c>
      <c r="K164" s="13" t="s">
        <v>143</v>
      </c>
      <c r="L164" s="35" t="s">
        <v>143</v>
      </c>
    </row>
    <row r="165" spans="1:12" x14ac:dyDescent="0.2">
      <c r="A165" s="35">
        <v>76</v>
      </c>
      <c r="B165" s="20" t="s">
        <v>401</v>
      </c>
      <c r="C165" s="44" t="s">
        <v>75</v>
      </c>
      <c r="D165" s="160"/>
      <c r="E165" s="35" t="s">
        <v>69</v>
      </c>
      <c r="F165" s="3" t="s">
        <v>146</v>
      </c>
      <c r="G165" s="80">
        <v>46000</v>
      </c>
      <c r="H165" s="110">
        <v>46000</v>
      </c>
      <c r="I165" s="80">
        <f t="shared" si="4"/>
        <v>0</v>
      </c>
      <c r="J165" s="95">
        <f t="shared" si="5"/>
        <v>0</v>
      </c>
      <c r="K165" s="13" t="s">
        <v>143</v>
      </c>
      <c r="L165" s="35" t="s">
        <v>143</v>
      </c>
    </row>
    <row r="166" spans="1:12" ht="24" x14ac:dyDescent="0.2">
      <c r="A166" s="35">
        <v>77</v>
      </c>
      <c r="B166" s="20" t="s">
        <v>402</v>
      </c>
      <c r="C166" s="44" t="s">
        <v>76</v>
      </c>
      <c r="D166" s="160"/>
      <c r="E166" s="35" t="s">
        <v>69</v>
      </c>
      <c r="F166" s="3" t="s">
        <v>146</v>
      </c>
      <c r="G166" s="80">
        <v>220000</v>
      </c>
      <c r="H166" s="110">
        <v>220000</v>
      </c>
      <c r="I166" s="80">
        <f t="shared" si="4"/>
        <v>0</v>
      </c>
      <c r="J166" s="95">
        <f t="shared" si="5"/>
        <v>0</v>
      </c>
      <c r="K166" s="54" t="s">
        <v>346</v>
      </c>
      <c r="L166" s="44" t="s">
        <v>407</v>
      </c>
    </row>
    <row r="167" spans="1:12" x14ac:dyDescent="0.2">
      <c r="A167" s="35">
        <v>78</v>
      </c>
      <c r="B167" s="20" t="s">
        <v>403</v>
      </c>
      <c r="C167" s="44" t="s">
        <v>77</v>
      </c>
      <c r="D167" s="160"/>
      <c r="E167" s="35" t="s">
        <v>69</v>
      </c>
      <c r="F167" s="3" t="s">
        <v>146</v>
      </c>
      <c r="G167" s="80">
        <v>200000</v>
      </c>
      <c r="H167" s="110">
        <v>200000</v>
      </c>
      <c r="I167" s="80">
        <f t="shared" si="4"/>
        <v>0</v>
      </c>
      <c r="J167" s="95">
        <f t="shared" si="5"/>
        <v>0</v>
      </c>
      <c r="K167" s="13" t="s">
        <v>143</v>
      </c>
      <c r="L167" s="35" t="s">
        <v>143</v>
      </c>
    </row>
    <row r="168" spans="1:12" x14ac:dyDescent="0.2">
      <c r="A168" s="126">
        <v>79</v>
      </c>
      <c r="B168" s="132" t="s">
        <v>404</v>
      </c>
      <c r="C168" s="4" t="s">
        <v>78</v>
      </c>
      <c r="D168" s="161"/>
      <c r="E168" s="126" t="s">
        <v>69</v>
      </c>
      <c r="F168" s="3" t="s">
        <v>146</v>
      </c>
      <c r="G168" s="88">
        <v>82000</v>
      </c>
      <c r="H168" s="111">
        <v>82000</v>
      </c>
      <c r="I168" s="81">
        <f t="shared" si="4"/>
        <v>0</v>
      </c>
      <c r="J168" s="97">
        <f t="shared" si="5"/>
        <v>0</v>
      </c>
      <c r="K168" s="18" t="s">
        <v>143</v>
      </c>
      <c r="L168" s="126" t="s">
        <v>143</v>
      </c>
    </row>
    <row r="169" spans="1:12" x14ac:dyDescent="0.2">
      <c r="A169" s="6" t="s">
        <v>80</v>
      </c>
      <c r="B169" s="21" t="s">
        <v>213</v>
      </c>
      <c r="C169" s="92" t="s">
        <v>81</v>
      </c>
      <c r="D169" s="93"/>
      <c r="E169" s="93"/>
      <c r="F169" s="93"/>
      <c r="G169" s="93"/>
      <c r="H169" s="93"/>
      <c r="I169" s="98"/>
      <c r="J169" s="99"/>
      <c r="K169" s="93"/>
      <c r="L169" s="94"/>
    </row>
    <row r="170" spans="1:12" ht="24" x14ac:dyDescent="0.2">
      <c r="A170" s="134">
        <v>80</v>
      </c>
      <c r="B170" s="19" t="s">
        <v>203</v>
      </c>
      <c r="C170" s="43" t="s">
        <v>82</v>
      </c>
      <c r="D170" s="43"/>
      <c r="E170" s="134" t="s">
        <v>69</v>
      </c>
      <c r="F170" s="11" t="s">
        <v>146</v>
      </c>
      <c r="G170" s="85">
        <v>2500</v>
      </c>
      <c r="H170" s="112">
        <v>2500</v>
      </c>
      <c r="I170" s="85">
        <f t="shared" si="4"/>
        <v>0</v>
      </c>
      <c r="J170" s="96">
        <f t="shared" si="5"/>
        <v>0</v>
      </c>
      <c r="K170" s="136" t="s">
        <v>125</v>
      </c>
      <c r="L170" s="43"/>
    </row>
    <row r="171" spans="1:12" x14ac:dyDescent="0.2">
      <c r="A171" s="35">
        <v>81</v>
      </c>
      <c r="B171" s="140" t="s">
        <v>204</v>
      </c>
      <c r="C171" s="44" t="s">
        <v>83</v>
      </c>
      <c r="D171" s="44"/>
      <c r="E171" s="35" t="s">
        <v>69</v>
      </c>
      <c r="F171" s="3" t="s">
        <v>146</v>
      </c>
      <c r="G171" s="80">
        <v>12500</v>
      </c>
      <c r="H171" s="110">
        <v>12500</v>
      </c>
      <c r="I171" s="80">
        <f t="shared" si="4"/>
        <v>0</v>
      </c>
      <c r="J171" s="95">
        <f t="shared" si="5"/>
        <v>0</v>
      </c>
      <c r="K171" s="10" t="s">
        <v>143</v>
      </c>
      <c r="L171" s="44" t="s">
        <v>171</v>
      </c>
    </row>
    <row r="172" spans="1:12" ht="24" x14ac:dyDescent="0.2">
      <c r="A172" s="35">
        <v>82</v>
      </c>
      <c r="B172" s="140" t="s">
        <v>205</v>
      </c>
      <c r="C172" s="44" t="s">
        <v>84</v>
      </c>
      <c r="D172" s="44" t="s">
        <v>172</v>
      </c>
      <c r="E172" s="35" t="s">
        <v>85</v>
      </c>
      <c r="F172" s="3" t="s">
        <v>146</v>
      </c>
      <c r="G172" s="80">
        <v>194000</v>
      </c>
      <c r="H172" s="110">
        <v>194000</v>
      </c>
      <c r="I172" s="80">
        <f t="shared" si="4"/>
        <v>0</v>
      </c>
      <c r="J172" s="95">
        <f t="shared" si="5"/>
        <v>0</v>
      </c>
      <c r="K172" s="139" t="s">
        <v>182</v>
      </c>
      <c r="L172" s="44" t="s">
        <v>173</v>
      </c>
    </row>
    <row r="173" spans="1:12" ht="24" x14ac:dyDescent="0.2">
      <c r="A173" s="35">
        <v>83</v>
      </c>
      <c r="B173" s="140" t="s">
        <v>206</v>
      </c>
      <c r="C173" s="44" t="s">
        <v>86</v>
      </c>
      <c r="D173" s="44" t="s">
        <v>176</v>
      </c>
      <c r="E173" s="35" t="s">
        <v>85</v>
      </c>
      <c r="F173" s="3" t="s">
        <v>146</v>
      </c>
      <c r="G173" s="80">
        <v>12000</v>
      </c>
      <c r="H173" s="197">
        <v>12000</v>
      </c>
      <c r="I173" s="80">
        <f t="shared" si="4"/>
        <v>0</v>
      </c>
      <c r="J173" s="95">
        <f t="shared" si="5"/>
        <v>0</v>
      </c>
      <c r="K173" s="10" t="s">
        <v>143</v>
      </c>
      <c r="L173" s="44" t="s">
        <v>174</v>
      </c>
    </row>
    <row r="174" spans="1:12" ht="24" x14ac:dyDescent="0.2">
      <c r="A174" s="126">
        <v>84</v>
      </c>
      <c r="B174" s="137" t="s">
        <v>207</v>
      </c>
      <c r="C174" s="4" t="s">
        <v>87</v>
      </c>
      <c r="D174" s="4" t="s">
        <v>175</v>
      </c>
      <c r="E174" s="126" t="s">
        <v>88</v>
      </c>
      <c r="F174" s="5" t="s">
        <v>146</v>
      </c>
      <c r="G174" s="88">
        <v>13600</v>
      </c>
      <c r="H174" s="198">
        <v>13600</v>
      </c>
      <c r="I174" s="88">
        <f t="shared" si="4"/>
        <v>0</v>
      </c>
      <c r="J174" s="100">
        <f t="shared" si="5"/>
        <v>0</v>
      </c>
      <c r="K174" s="18" t="s">
        <v>143</v>
      </c>
      <c r="L174" s="4" t="s">
        <v>177</v>
      </c>
    </row>
    <row r="175" spans="1:12" ht="36" x14ac:dyDescent="0.2">
      <c r="A175" s="16">
        <v>85</v>
      </c>
      <c r="B175" s="19" t="s">
        <v>208</v>
      </c>
      <c r="C175" s="14" t="s">
        <v>89</v>
      </c>
      <c r="D175" s="14" t="s">
        <v>536</v>
      </c>
      <c r="E175" s="16" t="s">
        <v>36</v>
      </c>
      <c r="F175" s="17" t="s">
        <v>146</v>
      </c>
      <c r="G175" s="82">
        <v>20345</v>
      </c>
      <c r="H175" s="114">
        <f>(20290*15+19730*16)/31</f>
        <v>20000.967741935485</v>
      </c>
      <c r="I175" s="85">
        <f t="shared" si="4"/>
        <v>-344.03225806451519</v>
      </c>
      <c r="J175" s="96">
        <f t="shared" si="5"/>
        <v>-1.6909916837774155</v>
      </c>
      <c r="K175" s="15" t="s">
        <v>181</v>
      </c>
      <c r="L175" s="14" t="s">
        <v>178</v>
      </c>
    </row>
    <row r="176" spans="1:12" x14ac:dyDescent="0.2">
      <c r="A176" s="35">
        <v>86</v>
      </c>
      <c r="B176" s="140" t="s">
        <v>209</v>
      </c>
      <c r="C176" s="44" t="s">
        <v>90</v>
      </c>
      <c r="D176" s="44" t="s">
        <v>537</v>
      </c>
      <c r="E176" s="35" t="s">
        <v>36</v>
      </c>
      <c r="F176" s="3" t="s">
        <v>146</v>
      </c>
      <c r="G176" s="80">
        <v>21273</v>
      </c>
      <c r="H176" s="114">
        <f>(21320*15+20800*16)/31</f>
        <v>21051.612903225807</v>
      </c>
      <c r="I176" s="80">
        <f t="shared" si="4"/>
        <v>-221.3870967741932</v>
      </c>
      <c r="J176" s="95">
        <f t="shared" si="5"/>
        <v>-1.0406952323329723</v>
      </c>
      <c r="K176" s="10" t="s">
        <v>143</v>
      </c>
      <c r="L176" s="10" t="s">
        <v>143</v>
      </c>
    </row>
    <row r="177" spans="1:12" x14ac:dyDescent="0.2">
      <c r="A177" s="153">
        <v>87</v>
      </c>
      <c r="B177" s="193" t="s">
        <v>210</v>
      </c>
      <c r="C177" s="191" t="s">
        <v>91</v>
      </c>
      <c r="D177" s="44" t="s">
        <v>179</v>
      </c>
      <c r="E177" s="35" t="s">
        <v>36</v>
      </c>
      <c r="F177" s="3" t="s">
        <v>146</v>
      </c>
      <c r="G177" s="80">
        <v>17294</v>
      </c>
      <c r="H177" s="114">
        <f>(17360*15+16830*16)/31</f>
        <v>17086.451612903227</v>
      </c>
      <c r="I177" s="80">
        <f t="shared" si="4"/>
        <v>-207.54838709677279</v>
      </c>
      <c r="J177" s="95">
        <f t="shared" si="5"/>
        <v>-1.2001178853751173</v>
      </c>
      <c r="K177" s="10" t="s">
        <v>143</v>
      </c>
      <c r="L177" s="10" t="s">
        <v>143</v>
      </c>
    </row>
    <row r="178" spans="1:12" x14ac:dyDescent="0.2">
      <c r="A178" s="154"/>
      <c r="B178" s="194"/>
      <c r="C178" s="159"/>
      <c r="D178" s="45" t="s">
        <v>180</v>
      </c>
      <c r="E178" s="124" t="s">
        <v>36</v>
      </c>
      <c r="F178" s="9" t="s">
        <v>146</v>
      </c>
      <c r="G178" s="81">
        <v>17604</v>
      </c>
      <c r="H178" s="114">
        <f>(17660*15+17130*16)/31</f>
        <v>17386.451612903227</v>
      </c>
      <c r="I178" s="81">
        <f t="shared" si="4"/>
        <v>-217.54838709677279</v>
      </c>
      <c r="J178" s="97">
        <f t="shared" si="5"/>
        <v>-1.2357895199771234</v>
      </c>
      <c r="K178" s="13" t="s">
        <v>143</v>
      </c>
      <c r="L178" s="13" t="s">
        <v>143</v>
      </c>
    </row>
    <row r="179" spans="1:12" x14ac:dyDescent="0.2">
      <c r="A179" s="6" t="s">
        <v>92</v>
      </c>
      <c r="B179" s="21" t="s">
        <v>211</v>
      </c>
      <c r="C179" s="92" t="s">
        <v>93</v>
      </c>
      <c r="D179" s="93"/>
      <c r="E179" s="93"/>
      <c r="F179" s="93"/>
      <c r="G179" s="93"/>
      <c r="H179" s="93"/>
      <c r="I179" s="98"/>
      <c r="J179" s="99"/>
      <c r="K179" s="93"/>
      <c r="L179" s="94"/>
    </row>
    <row r="180" spans="1:12" ht="36" x14ac:dyDescent="0.2">
      <c r="A180" s="134">
        <v>88</v>
      </c>
      <c r="B180" s="20" t="s">
        <v>196</v>
      </c>
      <c r="C180" s="43" t="s">
        <v>94</v>
      </c>
      <c r="D180" s="43" t="s">
        <v>155</v>
      </c>
      <c r="E180" s="134" t="s">
        <v>156</v>
      </c>
      <c r="F180" s="11" t="s">
        <v>146</v>
      </c>
      <c r="G180" s="85">
        <v>115000</v>
      </c>
      <c r="H180" s="112">
        <v>115000</v>
      </c>
      <c r="I180" s="85">
        <f t="shared" si="4"/>
        <v>0</v>
      </c>
      <c r="J180" s="96">
        <f t="shared" si="5"/>
        <v>0</v>
      </c>
      <c r="K180" s="136" t="s">
        <v>183</v>
      </c>
      <c r="L180" s="128" t="s">
        <v>157</v>
      </c>
    </row>
    <row r="181" spans="1:12" ht="24" x14ac:dyDescent="0.2">
      <c r="A181" s="35">
        <v>89</v>
      </c>
      <c r="B181" s="20" t="s">
        <v>197</v>
      </c>
      <c r="C181" s="44" t="s">
        <v>95</v>
      </c>
      <c r="D181" s="44" t="s">
        <v>158</v>
      </c>
      <c r="E181" s="35" t="s">
        <v>156</v>
      </c>
      <c r="F181" s="11" t="s">
        <v>146</v>
      </c>
      <c r="G181" s="80">
        <v>120000</v>
      </c>
      <c r="H181" s="110">
        <v>120000</v>
      </c>
      <c r="I181" s="80">
        <f t="shared" si="4"/>
        <v>0</v>
      </c>
      <c r="J181" s="95">
        <f t="shared" si="5"/>
        <v>0</v>
      </c>
      <c r="K181" s="10" t="s">
        <v>143</v>
      </c>
      <c r="L181" s="10" t="s">
        <v>143</v>
      </c>
    </row>
    <row r="182" spans="1:12" ht="24" x14ac:dyDescent="0.2">
      <c r="A182" s="35">
        <v>90</v>
      </c>
      <c r="B182" s="20" t="s">
        <v>198</v>
      </c>
      <c r="C182" s="44" t="s">
        <v>96</v>
      </c>
      <c r="D182" s="44" t="s">
        <v>159</v>
      </c>
      <c r="E182" s="35" t="s">
        <v>156</v>
      </c>
      <c r="F182" s="11" t="s">
        <v>146</v>
      </c>
      <c r="G182" s="80">
        <v>175000</v>
      </c>
      <c r="H182" s="110">
        <v>175000</v>
      </c>
      <c r="I182" s="80">
        <f t="shared" si="4"/>
        <v>0</v>
      </c>
      <c r="J182" s="95">
        <f t="shared" si="5"/>
        <v>0</v>
      </c>
      <c r="K182" s="10" t="s">
        <v>143</v>
      </c>
      <c r="L182" s="10" t="s">
        <v>143</v>
      </c>
    </row>
    <row r="183" spans="1:12" ht="24" x14ac:dyDescent="0.2">
      <c r="A183" s="35">
        <v>91</v>
      </c>
      <c r="B183" s="20" t="s">
        <v>199</v>
      </c>
      <c r="C183" s="44" t="s">
        <v>97</v>
      </c>
      <c r="D183" s="44" t="s">
        <v>162</v>
      </c>
      <c r="E183" s="35" t="s">
        <v>160</v>
      </c>
      <c r="F183" s="11" t="s">
        <v>146</v>
      </c>
      <c r="G183" s="80">
        <v>1000000</v>
      </c>
      <c r="H183" s="110">
        <v>1000000</v>
      </c>
      <c r="I183" s="80">
        <f t="shared" si="4"/>
        <v>0</v>
      </c>
      <c r="J183" s="95">
        <f t="shared" si="5"/>
        <v>0</v>
      </c>
      <c r="K183" s="139" t="s">
        <v>125</v>
      </c>
      <c r="L183" s="10" t="s">
        <v>143</v>
      </c>
    </row>
    <row r="184" spans="1:12" ht="36" x14ac:dyDescent="0.2">
      <c r="A184" s="35">
        <v>92</v>
      </c>
      <c r="B184" s="20" t="s">
        <v>200</v>
      </c>
      <c r="C184" s="44" t="s">
        <v>163</v>
      </c>
      <c r="D184" s="44" t="s">
        <v>170</v>
      </c>
      <c r="E184" s="35" t="s">
        <v>156</v>
      </c>
      <c r="F184" s="11" t="s">
        <v>146</v>
      </c>
      <c r="G184" s="80">
        <v>570000</v>
      </c>
      <c r="H184" s="110">
        <v>570000</v>
      </c>
      <c r="I184" s="80">
        <f t="shared" si="4"/>
        <v>0</v>
      </c>
      <c r="J184" s="95">
        <f t="shared" si="5"/>
        <v>0</v>
      </c>
      <c r="K184" s="10" t="s">
        <v>143</v>
      </c>
      <c r="L184" s="10" t="s">
        <v>143</v>
      </c>
    </row>
    <row r="185" spans="1:12" ht="24" x14ac:dyDescent="0.2">
      <c r="A185" s="35">
        <v>93</v>
      </c>
      <c r="B185" s="20" t="s">
        <v>201</v>
      </c>
      <c r="C185" s="44" t="s">
        <v>98</v>
      </c>
      <c r="D185" s="44" t="s">
        <v>164</v>
      </c>
      <c r="E185" s="35" t="s">
        <v>156</v>
      </c>
      <c r="F185" s="11" t="s">
        <v>146</v>
      </c>
      <c r="G185" s="80">
        <v>940000</v>
      </c>
      <c r="H185" s="110">
        <v>940000</v>
      </c>
      <c r="I185" s="80">
        <f t="shared" si="4"/>
        <v>0</v>
      </c>
      <c r="J185" s="95">
        <f t="shared" si="5"/>
        <v>0</v>
      </c>
      <c r="K185" s="10" t="s">
        <v>143</v>
      </c>
      <c r="L185" s="10" t="s">
        <v>143</v>
      </c>
    </row>
    <row r="186" spans="1:12" ht="36" x14ac:dyDescent="0.2">
      <c r="A186" s="124">
        <v>94</v>
      </c>
      <c r="B186" s="20" t="s">
        <v>202</v>
      </c>
      <c r="C186" s="45" t="s">
        <v>165</v>
      </c>
      <c r="D186" s="45" t="s">
        <v>168</v>
      </c>
      <c r="E186" s="124" t="s">
        <v>167</v>
      </c>
      <c r="F186" s="11" t="s">
        <v>146</v>
      </c>
      <c r="G186" s="81">
        <v>256000</v>
      </c>
      <c r="H186" s="113">
        <v>256000</v>
      </c>
      <c r="I186" s="81">
        <f t="shared" si="4"/>
        <v>0</v>
      </c>
      <c r="J186" s="97">
        <f t="shared" si="5"/>
        <v>0</v>
      </c>
      <c r="K186" s="10" t="s">
        <v>143</v>
      </c>
      <c r="L186" s="45" t="s">
        <v>169</v>
      </c>
    </row>
    <row r="187" spans="1:12" x14ac:dyDescent="0.2">
      <c r="A187" s="6" t="s">
        <v>99</v>
      </c>
      <c r="B187" s="21" t="s">
        <v>212</v>
      </c>
      <c r="C187" s="166" t="s">
        <v>100</v>
      </c>
      <c r="D187" s="167"/>
      <c r="E187" s="167"/>
      <c r="F187" s="167"/>
      <c r="G187" s="167"/>
      <c r="H187" s="167"/>
      <c r="I187" s="167"/>
      <c r="J187" s="167"/>
      <c r="K187" s="167"/>
      <c r="L187" s="168"/>
    </row>
    <row r="188" spans="1:12" ht="24" x14ac:dyDescent="0.2">
      <c r="A188" s="134">
        <v>95</v>
      </c>
      <c r="B188" s="19" t="s">
        <v>193</v>
      </c>
      <c r="C188" s="14" t="s">
        <v>145</v>
      </c>
      <c r="D188" s="15" t="s">
        <v>148</v>
      </c>
      <c r="E188" s="16" t="s">
        <v>101</v>
      </c>
      <c r="F188" s="17" t="s">
        <v>146</v>
      </c>
      <c r="G188" s="85">
        <v>1795000</v>
      </c>
      <c r="H188" s="112">
        <v>1795000</v>
      </c>
      <c r="I188" s="85">
        <f t="shared" si="4"/>
        <v>0</v>
      </c>
      <c r="J188" s="96">
        <f t="shared" si="5"/>
        <v>0</v>
      </c>
      <c r="K188" s="15" t="s">
        <v>125</v>
      </c>
      <c r="L188" s="15" t="s">
        <v>147</v>
      </c>
    </row>
    <row r="189" spans="1:12" ht="60" x14ac:dyDescent="0.2">
      <c r="A189" s="35">
        <v>96</v>
      </c>
      <c r="B189" s="140" t="s">
        <v>194</v>
      </c>
      <c r="C189" s="44" t="s">
        <v>166</v>
      </c>
      <c r="D189" s="44" t="s">
        <v>152</v>
      </c>
      <c r="E189" s="35" t="s">
        <v>102</v>
      </c>
      <c r="F189" s="3" t="s">
        <v>146</v>
      </c>
      <c r="G189" s="80">
        <v>1000000</v>
      </c>
      <c r="H189" s="110">
        <v>1000000</v>
      </c>
      <c r="I189" s="80">
        <f t="shared" si="4"/>
        <v>0</v>
      </c>
      <c r="J189" s="95">
        <f t="shared" si="5"/>
        <v>0</v>
      </c>
      <c r="K189" s="139" t="s">
        <v>154</v>
      </c>
      <c r="L189" s="44" t="s">
        <v>149</v>
      </c>
    </row>
    <row r="190" spans="1:12" ht="24" x14ac:dyDescent="0.2">
      <c r="A190" s="124">
        <v>97</v>
      </c>
      <c r="B190" s="137" t="s">
        <v>195</v>
      </c>
      <c r="C190" s="4" t="s">
        <v>150</v>
      </c>
      <c r="D190" s="4" t="s">
        <v>153</v>
      </c>
      <c r="E190" s="126" t="s">
        <v>102</v>
      </c>
      <c r="F190" s="5" t="s">
        <v>146</v>
      </c>
      <c r="G190" s="88">
        <v>300000</v>
      </c>
      <c r="H190" s="111">
        <v>300000</v>
      </c>
      <c r="I190" s="81">
        <f t="shared" si="4"/>
        <v>0</v>
      </c>
      <c r="J190" s="97">
        <f t="shared" si="5"/>
        <v>0</v>
      </c>
      <c r="K190" s="18" t="s">
        <v>143</v>
      </c>
      <c r="L190" s="4" t="s">
        <v>151</v>
      </c>
    </row>
    <row r="191" spans="1:12" x14ac:dyDescent="0.2">
      <c r="A191" s="6" t="s">
        <v>103</v>
      </c>
      <c r="B191" s="6">
        <v>10</v>
      </c>
      <c r="C191" s="166" t="s">
        <v>104</v>
      </c>
      <c r="D191" s="167"/>
      <c r="E191" s="167"/>
      <c r="F191" s="167"/>
      <c r="G191" s="167"/>
      <c r="H191" s="167"/>
      <c r="I191" s="167"/>
      <c r="J191" s="167"/>
      <c r="K191" s="167"/>
      <c r="L191" s="168"/>
    </row>
    <row r="192" spans="1:12" ht="24" x14ac:dyDescent="0.2">
      <c r="A192" s="134">
        <v>98</v>
      </c>
      <c r="B192" s="20" t="s">
        <v>191</v>
      </c>
      <c r="C192" s="43" t="s">
        <v>123</v>
      </c>
      <c r="D192" s="43" t="s">
        <v>119</v>
      </c>
      <c r="E192" s="134" t="s">
        <v>120</v>
      </c>
      <c r="F192" s="136" t="s">
        <v>124</v>
      </c>
      <c r="G192" s="85">
        <v>3960000</v>
      </c>
      <c r="H192" s="112">
        <f>(3960000+4240000)/2</f>
        <v>4100000</v>
      </c>
      <c r="I192" s="85">
        <f t="shared" si="4"/>
        <v>140000</v>
      </c>
      <c r="J192" s="96">
        <f t="shared" si="5"/>
        <v>3.5353535353535355</v>
      </c>
      <c r="K192" s="136" t="s">
        <v>125</v>
      </c>
      <c r="L192" s="12" t="s">
        <v>121</v>
      </c>
    </row>
    <row r="193" spans="1:12" x14ac:dyDescent="0.2">
      <c r="A193" s="124"/>
      <c r="B193" s="42"/>
      <c r="C193" s="45" t="s">
        <v>122</v>
      </c>
      <c r="D193" s="45"/>
      <c r="E193" s="35" t="s">
        <v>120</v>
      </c>
      <c r="F193" s="139" t="s">
        <v>124</v>
      </c>
      <c r="G193" s="81">
        <v>2500000</v>
      </c>
      <c r="H193" s="113">
        <f>(2600000+2600000)/2</f>
        <v>2600000</v>
      </c>
      <c r="I193" s="80">
        <f t="shared" si="4"/>
        <v>100000</v>
      </c>
      <c r="J193" s="95">
        <f t="shared" si="5"/>
        <v>4</v>
      </c>
      <c r="K193" s="10" t="s">
        <v>143</v>
      </c>
      <c r="L193" s="45" t="s">
        <v>121</v>
      </c>
    </row>
    <row r="194" spans="1:12" ht="15" customHeight="1" x14ac:dyDescent="0.2">
      <c r="A194" s="153">
        <v>99</v>
      </c>
      <c r="B194" s="163" t="s">
        <v>192</v>
      </c>
      <c r="C194" s="159" t="s">
        <v>126</v>
      </c>
      <c r="D194" s="159" t="s">
        <v>161</v>
      </c>
      <c r="E194" s="153" t="s">
        <v>105</v>
      </c>
      <c r="F194" s="139" t="s">
        <v>127</v>
      </c>
      <c r="G194" s="80">
        <v>23161</v>
      </c>
      <c r="H194" s="110">
        <v>23146.5</v>
      </c>
      <c r="I194" s="80">
        <f t="shared" si="4"/>
        <v>-14.5</v>
      </c>
      <c r="J194" s="95">
        <f t="shared" si="5"/>
        <v>-6.2605241569880399E-2</v>
      </c>
      <c r="K194" s="10" t="s">
        <v>143</v>
      </c>
      <c r="L194" s="44" t="s">
        <v>128</v>
      </c>
    </row>
    <row r="195" spans="1:12" ht="13.5" customHeight="1" x14ac:dyDescent="0.2">
      <c r="A195" s="170"/>
      <c r="B195" s="179"/>
      <c r="C195" s="161"/>
      <c r="D195" s="161"/>
      <c r="E195" s="170"/>
      <c r="F195" s="109" t="s">
        <v>124</v>
      </c>
      <c r="G195" s="88">
        <v>23281</v>
      </c>
      <c r="H195" s="111">
        <v>23266.5</v>
      </c>
      <c r="I195" s="88">
        <f t="shared" si="4"/>
        <v>-14.5</v>
      </c>
      <c r="J195" s="100">
        <f t="shared" si="5"/>
        <v>-6.2282548000515442E-2</v>
      </c>
      <c r="K195" s="18" t="s">
        <v>143</v>
      </c>
      <c r="L195" s="4" t="s">
        <v>128</v>
      </c>
    </row>
    <row r="196" spans="1:12" ht="14.25" customHeight="1" x14ac:dyDescent="0.2">
      <c r="A196" s="6" t="s">
        <v>106</v>
      </c>
      <c r="B196" s="6">
        <v>11</v>
      </c>
      <c r="C196" s="166" t="s">
        <v>539</v>
      </c>
      <c r="D196" s="167"/>
      <c r="E196" s="167"/>
      <c r="F196" s="167"/>
      <c r="G196" s="167"/>
      <c r="H196" s="167"/>
      <c r="I196" s="167"/>
      <c r="J196" s="167"/>
      <c r="K196" s="167"/>
      <c r="L196" s="168"/>
    </row>
    <row r="197" spans="1:12" ht="24" customHeight="1" x14ac:dyDescent="0.2">
      <c r="A197" s="169">
        <v>100</v>
      </c>
      <c r="B197" s="171" t="s">
        <v>540</v>
      </c>
      <c r="C197" s="160" t="s">
        <v>541</v>
      </c>
      <c r="D197" s="43" t="s">
        <v>543</v>
      </c>
      <c r="E197" s="134" t="s">
        <v>85</v>
      </c>
      <c r="F197" s="11" t="s">
        <v>146</v>
      </c>
      <c r="G197" s="85">
        <v>75000</v>
      </c>
      <c r="H197" s="112">
        <v>75000</v>
      </c>
      <c r="I197" s="85">
        <f t="shared" si="4"/>
        <v>0</v>
      </c>
      <c r="J197" s="96">
        <f t="shared" si="5"/>
        <v>0</v>
      </c>
      <c r="K197" s="160" t="s">
        <v>154</v>
      </c>
      <c r="L197" s="160" t="s">
        <v>542</v>
      </c>
    </row>
    <row r="198" spans="1:12" ht="18" customHeight="1" x14ac:dyDescent="0.2">
      <c r="A198" s="170"/>
      <c r="B198" s="172"/>
      <c r="C198" s="160"/>
      <c r="D198" s="45" t="s">
        <v>544</v>
      </c>
      <c r="E198" s="124" t="s">
        <v>85</v>
      </c>
      <c r="F198" s="9" t="s">
        <v>146</v>
      </c>
      <c r="G198" s="81">
        <v>55000</v>
      </c>
      <c r="H198" s="113">
        <v>55000</v>
      </c>
      <c r="I198" s="81">
        <f t="shared" si="4"/>
        <v>0</v>
      </c>
      <c r="J198" s="97">
        <f t="shared" si="5"/>
        <v>0</v>
      </c>
      <c r="K198" s="160"/>
      <c r="L198" s="160"/>
    </row>
    <row r="199" spans="1:12" ht="14.25" customHeight="1" x14ac:dyDescent="0.2">
      <c r="A199" s="145" t="s">
        <v>545</v>
      </c>
      <c r="B199" s="103">
        <v>12</v>
      </c>
      <c r="C199" s="166" t="s">
        <v>129</v>
      </c>
      <c r="D199" s="167"/>
      <c r="E199" s="167"/>
      <c r="F199" s="167"/>
      <c r="G199" s="167"/>
      <c r="H199" s="167"/>
      <c r="I199" s="167"/>
      <c r="J199" s="167"/>
      <c r="K199" s="167"/>
      <c r="L199" s="168"/>
    </row>
    <row r="200" spans="1:12" ht="24" x14ac:dyDescent="0.2">
      <c r="A200" s="49"/>
      <c r="B200" s="49"/>
      <c r="C200" s="146" t="s">
        <v>130</v>
      </c>
      <c r="D200" s="104"/>
      <c r="E200" s="105" t="s">
        <v>16</v>
      </c>
      <c r="F200" s="106" t="s">
        <v>146</v>
      </c>
      <c r="G200" s="117">
        <v>80000</v>
      </c>
      <c r="H200" s="199">
        <v>80000</v>
      </c>
      <c r="I200" s="85">
        <f t="shared" si="4"/>
        <v>0</v>
      </c>
      <c r="J200" s="96">
        <f t="shared" si="5"/>
        <v>0</v>
      </c>
      <c r="K200" s="107" t="s">
        <v>125</v>
      </c>
      <c r="L200" s="108"/>
    </row>
    <row r="201" spans="1:12" x14ac:dyDescent="0.2">
      <c r="A201" s="50"/>
      <c r="B201" s="50"/>
      <c r="C201" s="147" t="s">
        <v>142</v>
      </c>
      <c r="D201" s="50"/>
      <c r="E201" s="51" t="s">
        <v>137</v>
      </c>
      <c r="F201" s="55" t="s">
        <v>146</v>
      </c>
      <c r="G201" s="90">
        <v>32000</v>
      </c>
      <c r="H201" s="200">
        <v>32000</v>
      </c>
      <c r="I201" s="80">
        <f t="shared" si="4"/>
        <v>0</v>
      </c>
      <c r="J201" s="95">
        <f t="shared" si="5"/>
        <v>0</v>
      </c>
      <c r="K201" s="76" t="s">
        <v>143</v>
      </c>
      <c r="L201" s="52"/>
    </row>
    <row r="202" spans="1:12" x14ac:dyDescent="0.2">
      <c r="A202" s="50"/>
      <c r="B202" s="50"/>
      <c r="C202" s="147" t="s">
        <v>131</v>
      </c>
      <c r="D202" s="50"/>
      <c r="E202" s="51" t="s">
        <v>137</v>
      </c>
      <c r="F202" s="55" t="s">
        <v>146</v>
      </c>
      <c r="G202" s="90">
        <v>22500</v>
      </c>
      <c r="H202" s="200">
        <v>22500</v>
      </c>
      <c r="I202" s="80">
        <f t="shared" si="4"/>
        <v>0</v>
      </c>
      <c r="J202" s="95">
        <f t="shared" si="5"/>
        <v>0</v>
      </c>
      <c r="K202" s="76" t="s">
        <v>143</v>
      </c>
      <c r="L202" s="52"/>
    </row>
    <row r="203" spans="1:12" x14ac:dyDescent="0.2">
      <c r="A203" s="71"/>
      <c r="B203" s="71"/>
      <c r="C203" s="148" t="s">
        <v>132</v>
      </c>
      <c r="D203" s="71"/>
      <c r="E203" s="72" t="s">
        <v>16</v>
      </c>
      <c r="F203" s="73" t="s">
        <v>146</v>
      </c>
      <c r="G203" s="89">
        <v>15000</v>
      </c>
      <c r="H203" s="201">
        <v>15000</v>
      </c>
      <c r="I203" s="80">
        <f t="shared" ref="I203:I214" si="6">H203-G203</f>
        <v>0</v>
      </c>
      <c r="J203" s="95">
        <f t="shared" ref="J203:J214" si="7">I203*100/G203</f>
        <v>0</v>
      </c>
      <c r="K203" s="76" t="s">
        <v>143</v>
      </c>
      <c r="L203" s="74"/>
    </row>
    <row r="204" spans="1:12" x14ac:dyDescent="0.2">
      <c r="A204" s="50"/>
      <c r="B204" s="50"/>
      <c r="C204" s="147" t="s">
        <v>505</v>
      </c>
      <c r="D204" s="149"/>
      <c r="E204" s="77" t="s">
        <v>50</v>
      </c>
      <c r="F204" s="55" t="s">
        <v>146</v>
      </c>
      <c r="G204" s="90">
        <v>18000</v>
      </c>
      <c r="H204" s="200">
        <v>18000</v>
      </c>
      <c r="I204" s="80">
        <f t="shared" si="6"/>
        <v>0</v>
      </c>
      <c r="J204" s="95">
        <f t="shared" si="7"/>
        <v>0</v>
      </c>
      <c r="K204" s="76" t="s">
        <v>143</v>
      </c>
      <c r="L204" s="52" t="s">
        <v>507</v>
      </c>
    </row>
    <row r="205" spans="1:12" x14ac:dyDescent="0.2">
      <c r="A205" s="50"/>
      <c r="B205" s="50"/>
      <c r="C205" s="147" t="s">
        <v>506</v>
      </c>
      <c r="E205" s="77" t="s">
        <v>50</v>
      </c>
      <c r="F205" s="55" t="s">
        <v>146</v>
      </c>
      <c r="G205" s="90">
        <v>22500</v>
      </c>
      <c r="H205" s="200">
        <v>22500</v>
      </c>
      <c r="I205" s="80">
        <f t="shared" si="6"/>
        <v>0</v>
      </c>
      <c r="J205" s="95">
        <f t="shared" si="7"/>
        <v>0</v>
      </c>
      <c r="K205" s="76" t="s">
        <v>143</v>
      </c>
      <c r="L205" s="52" t="s">
        <v>140</v>
      </c>
    </row>
    <row r="206" spans="1:12" x14ac:dyDescent="0.2">
      <c r="A206" s="50"/>
      <c r="B206" s="50"/>
      <c r="C206" s="147" t="s">
        <v>133</v>
      </c>
      <c r="D206" s="50"/>
      <c r="E206" s="51" t="s">
        <v>16</v>
      </c>
      <c r="F206" s="55" t="s">
        <v>146</v>
      </c>
      <c r="G206" s="90">
        <v>15000</v>
      </c>
      <c r="H206" s="200">
        <v>15000</v>
      </c>
      <c r="I206" s="80">
        <f t="shared" si="6"/>
        <v>0</v>
      </c>
      <c r="J206" s="95">
        <f t="shared" si="7"/>
        <v>0</v>
      </c>
      <c r="K206" s="76" t="s">
        <v>143</v>
      </c>
      <c r="L206" s="52"/>
    </row>
    <row r="207" spans="1:12" ht="24" x14ac:dyDescent="0.2">
      <c r="A207" s="50"/>
      <c r="B207" s="50"/>
      <c r="C207" s="147" t="s">
        <v>144</v>
      </c>
      <c r="D207" s="50"/>
      <c r="E207" s="51" t="s">
        <v>138</v>
      </c>
      <c r="F207" s="55" t="s">
        <v>146</v>
      </c>
      <c r="G207" s="90">
        <v>26500</v>
      </c>
      <c r="H207" s="200">
        <v>26500</v>
      </c>
      <c r="I207" s="80">
        <f t="shared" si="6"/>
        <v>0</v>
      </c>
      <c r="J207" s="95">
        <f t="shared" si="7"/>
        <v>0</v>
      </c>
      <c r="K207" s="76" t="s">
        <v>143</v>
      </c>
      <c r="L207" s="52" t="s">
        <v>141</v>
      </c>
    </row>
    <row r="208" spans="1:12" ht="24" x14ac:dyDescent="0.2">
      <c r="A208" s="50"/>
      <c r="B208" s="50"/>
      <c r="C208" s="147" t="s">
        <v>433</v>
      </c>
      <c r="D208" s="50"/>
      <c r="E208" s="51" t="s">
        <v>138</v>
      </c>
      <c r="F208" s="55" t="s">
        <v>146</v>
      </c>
      <c r="G208" s="90">
        <v>21800</v>
      </c>
      <c r="H208" s="200">
        <v>21800</v>
      </c>
      <c r="I208" s="80">
        <f t="shared" si="6"/>
        <v>0</v>
      </c>
      <c r="J208" s="95">
        <f t="shared" si="7"/>
        <v>0</v>
      </c>
      <c r="K208" s="76" t="s">
        <v>143</v>
      </c>
      <c r="L208" s="52" t="s">
        <v>140</v>
      </c>
    </row>
    <row r="209" spans="1:12" ht="24" x14ac:dyDescent="0.2">
      <c r="A209" s="50"/>
      <c r="B209" s="50"/>
      <c r="C209" s="147" t="s">
        <v>134</v>
      </c>
      <c r="D209" s="50"/>
      <c r="E209" s="51" t="s">
        <v>138</v>
      </c>
      <c r="F209" s="55" t="s">
        <v>146</v>
      </c>
      <c r="G209" s="90">
        <v>20700</v>
      </c>
      <c r="H209" s="200">
        <v>20700</v>
      </c>
      <c r="I209" s="80">
        <f t="shared" si="6"/>
        <v>0</v>
      </c>
      <c r="J209" s="95">
        <f t="shared" si="7"/>
        <v>0</v>
      </c>
      <c r="K209" s="76" t="s">
        <v>143</v>
      </c>
      <c r="L209" s="52" t="s">
        <v>140</v>
      </c>
    </row>
    <row r="210" spans="1:12" ht="24" x14ac:dyDescent="0.2">
      <c r="A210" s="50"/>
      <c r="B210" s="50"/>
      <c r="C210" s="147" t="s">
        <v>429</v>
      </c>
      <c r="D210" s="50"/>
      <c r="E210" s="51" t="s">
        <v>139</v>
      </c>
      <c r="F210" s="55" t="s">
        <v>146</v>
      </c>
      <c r="G210" s="90">
        <v>185500</v>
      </c>
      <c r="H210" s="200">
        <v>185500</v>
      </c>
      <c r="I210" s="80">
        <f t="shared" si="6"/>
        <v>0</v>
      </c>
      <c r="J210" s="95">
        <f t="shared" si="7"/>
        <v>0</v>
      </c>
      <c r="K210" s="76" t="s">
        <v>143</v>
      </c>
      <c r="L210" s="52" t="s">
        <v>432</v>
      </c>
    </row>
    <row r="211" spans="1:12" ht="24" x14ac:dyDescent="0.2">
      <c r="A211" s="50"/>
      <c r="B211" s="50"/>
      <c r="C211" s="147" t="s">
        <v>430</v>
      </c>
      <c r="D211" s="50"/>
      <c r="E211" s="51" t="s">
        <v>139</v>
      </c>
      <c r="F211" s="55" t="s">
        <v>146</v>
      </c>
      <c r="G211" s="90">
        <v>193500</v>
      </c>
      <c r="H211" s="200">
        <v>193500</v>
      </c>
      <c r="I211" s="80">
        <f t="shared" si="6"/>
        <v>0</v>
      </c>
      <c r="J211" s="95">
        <f t="shared" si="7"/>
        <v>0</v>
      </c>
      <c r="K211" s="76" t="s">
        <v>143</v>
      </c>
      <c r="L211" s="52" t="s">
        <v>140</v>
      </c>
    </row>
    <row r="212" spans="1:12" ht="24" x14ac:dyDescent="0.2">
      <c r="A212" s="50"/>
      <c r="B212" s="50"/>
      <c r="C212" s="147" t="s">
        <v>431</v>
      </c>
      <c r="D212" s="50"/>
      <c r="E212" s="51" t="s">
        <v>139</v>
      </c>
      <c r="F212" s="55" t="s">
        <v>146</v>
      </c>
      <c r="G212" s="90">
        <v>172000</v>
      </c>
      <c r="H212" s="200">
        <v>172000</v>
      </c>
      <c r="I212" s="80">
        <f t="shared" si="6"/>
        <v>0</v>
      </c>
      <c r="J212" s="95">
        <f t="shared" si="7"/>
        <v>0</v>
      </c>
      <c r="K212" s="76" t="s">
        <v>143</v>
      </c>
      <c r="L212" s="52" t="s">
        <v>140</v>
      </c>
    </row>
    <row r="213" spans="1:12" x14ac:dyDescent="0.2">
      <c r="A213" s="50"/>
      <c r="B213" s="50"/>
      <c r="C213" s="147" t="s">
        <v>135</v>
      </c>
      <c r="D213" s="50"/>
      <c r="E213" s="51" t="s">
        <v>16</v>
      </c>
      <c r="F213" s="55" t="s">
        <v>146</v>
      </c>
      <c r="G213" s="90">
        <v>10500</v>
      </c>
      <c r="H213" s="200">
        <v>10500</v>
      </c>
      <c r="I213" s="80">
        <f t="shared" si="6"/>
        <v>0</v>
      </c>
      <c r="J213" s="95">
        <f t="shared" si="7"/>
        <v>0</v>
      </c>
      <c r="K213" s="76" t="s">
        <v>143</v>
      </c>
      <c r="L213" s="52"/>
    </row>
    <row r="214" spans="1:12" x14ac:dyDescent="0.2">
      <c r="A214" s="53"/>
      <c r="B214" s="53"/>
      <c r="C214" s="150" t="s">
        <v>136</v>
      </c>
      <c r="D214" s="53"/>
      <c r="E214" s="151" t="s">
        <v>16</v>
      </c>
      <c r="F214" s="59" t="s">
        <v>146</v>
      </c>
      <c r="G214" s="91">
        <v>2000</v>
      </c>
      <c r="H214" s="202">
        <v>2000</v>
      </c>
      <c r="I214" s="88">
        <f t="shared" si="6"/>
        <v>0</v>
      </c>
      <c r="J214" s="100">
        <f t="shared" si="7"/>
        <v>0</v>
      </c>
      <c r="K214" s="78" t="s">
        <v>143</v>
      </c>
      <c r="L214" s="152"/>
    </row>
  </sheetData>
  <mergeCells count="41">
    <mergeCell ref="A194:A195"/>
    <mergeCell ref="B194:B195"/>
    <mergeCell ref="C194:C195"/>
    <mergeCell ref="D194:D195"/>
    <mergeCell ref="B96:B97"/>
    <mergeCell ref="C103:L103"/>
    <mergeCell ref="F133:L141"/>
    <mergeCell ref="C187:L187"/>
    <mergeCell ref="C191:L191"/>
    <mergeCell ref="E194:E195"/>
    <mergeCell ref="C177:C178"/>
    <mergeCell ref="D147:D168"/>
    <mergeCell ref="D124:D127"/>
    <mergeCell ref="D128:D132"/>
    <mergeCell ref="D133:D141"/>
    <mergeCell ref="B177:B178"/>
    <mergeCell ref="J1:L1"/>
    <mergeCell ref="A3:L3"/>
    <mergeCell ref="A5:L5"/>
    <mergeCell ref="A10:A12"/>
    <mergeCell ref="B10:B12"/>
    <mergeCell ref="C10:C12"/>
    <mergeCell ref="C196:L196"/>
    <mergeCell ref="C199:L199"/>
    <mergeCell ref="A197:A198"/>
    <mergeCell ref="B197:B198"/>
    <mergeCell ref="C197:C198"/>
    <mergeCell ref="K197:K198"/>
    <mergeCell ref="L197:L198"/>
    <mergeCell ref="A177:A178"/>
    <mergeCell ref="A96:A97"/>
    <mergeCell ref="A1:D1"/>
    <mergeCell ref="A2:D2"/>
    <mergeCell ref="D142:D146"/>
    <mergeCell ref="D61:D62"/>
    <mergeCell ref="D63:D64"/>
    <mergeCell ref="C63:C64"/>
    <mergeCell ref="D89:D90"/>
    <mergeCell ref="B39:B41"/>
    <mergeCell ref="C89:C90"/>
    <mergeCell ref="C61:C62"/>
  </mergeCells>
  <printOptions horizontalCentered="1"/>
  <pageMargins left="3.937007874015748E-2" right="3.937007874015748E-2" top="0.74803149606299213" bottom="0.74803149606299213" header="0.31496062992125984" footer="0.31496062992125984"/>
  <pageSetup paperSize="9" scale="90" orientation="landscape" verticalDpi="300" r:id="rId1"/>
  <headerFooter>
    <oddFooter>&amp;RTrang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Sheet1!chuong_pl_1_name</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2019-09-03T08:57:14Z</dcterms:modified>
</cp:coreProperties>
</file>