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8655" windowHeight="1050" activeTab="5"/>
  </bookViews>
  <sheets>
    <sheet name="toantinh (STC)" sheetId="21" r:id="rId1"/>
    <sheet name="tonghop (STC)" sheetId="20" r:id="rId2"/>
    <sheet name="tonghop" sheetId="19" state="hidden" r:id="rId3"/>
    <sheet name="toantinh" sheetId="3" state="hidden" r:id="rId4"/>
    <sheet name="vp" sheetId="7" r:id="rId5"/>
    <sheet name="qn" sheetId="9" r:id="rId6"/>
    <sheet name="tp" sheetId="10" r:id="rId7"/>
    <sheet name="vc" sheetId="11" r:id="rId8"/>
    <sheet name="an" sheetId="8" r:id="rId9"/>
    <sheet name="ts" sheetId="12" r:id="rId10"/>
    <sheet name="vt" sheetId="13" r:id="rId11"/>
    <sheet name="pc" sheetId="14" r:id="rId12"/>
    <sheet name="pm" sheetId="15" r:id="rId13"/>
    <sheet name="ha" sheetId="16" r:id="rId14"/>
    <sheet name="al" sheetId="17" r:id="rId15"/>
    <sheet name="hn" sheetId="18" r:id="rId16"/>
  </sheets>
  <calcPr calcId="152511"/>
</workbook>
</file>

<file path=xl/calcChain.xml><?xml version="1.0" encoding="utf-8"?>
<calcChain xmlns="http://schemas.openxmlformats.org/spreadsheetml/2006/main">
  <c r="E21" i="21" l="1"/>
  <c r="D21" i="21"/>
  <c r="F21" i="21" s="1"/>
  <c r="C21" i="21"/>
  <c r="E20" i="21"/>
  <c r="D20" i="21"/>
  <c r="C20" i="21"/>
  <c r="E19" i="21"/>
  <c r="D19" i="21"/>
  <c r="C19" i="21"/>
  <c r="E18" i="21"/>
  <c r="D18" i="21"/>
  <c r="C18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E10" i="21"/>
  <c r="D10" i="21"/>
  <c r="C10" i="21"/>
  <c r="E17" i="20"/>
  <c r="C17" i="20"/>
  <c r="D9" i="20"/>
  <c r="C23" i="15"/>
  <c r="D23" i="15"/>
  <c r="D17" i="20" s="1"/>
  <c r="F17" i="20" s="1"/>
  <c r="E23" i="15"/>
  <c r="F23" i="15"/>
  <c r="F10" i="21" l="1"/>
  <c r="F14" i="21"/>
  <c r="F16" i="21"/>
  <c r="F20" i="21"/>
  <c r="F11" i="21"/>
  <c r="F15" i="21"/>
  <c r="F12" i="21"/>
  <c r="F17" i="21"/>
  <c r="E22" i="21"/>
  <c r="F13" i="21"/>
  <c r="F18" i="21"/>
  <c r="C22" i="21"/>
  <c r="F19" i="21"/>
  <c r="D22" i="21"/>
  <c r="H17" i="20"/>
  <c r="I17" i="20"/>
  <c r="C23" i="18"/>
  <c r="C20" i="20" s="1"/>
  <c r="D23" i="18"/>
  <c r="D20" i="20" s="1"/>
  <c r="E23" i="18"/>
  <c r="E20" i="20" s="1"/>
  <c r="F20" i="20" s="1"/>
  <c r="H20" i="20" s="1"/>
  <c r="F23" i="18"/>
  <c r="F22" i="21" l="1"/>
  <c r="I20" i="20"/>
  <c r="G28" i="19"/>
  <c r="G29" i="19" s="1"/>
  <c r="D23" i="16"/>
  <c r="D18" i="20" s="1"/>
  <c r="E23" i="16"/>
  <c r="E18" i="20" s="1"/>
  <c r="F18" i="20" s="1"/>
  <c r="F29" i="18"/>
  <c r="D23" i="17"/>
  <c r="D19" i="20" s="1"/>
  <c r="F19" i="20" s="1"/>
  <c r="E23" i="17"/>
  <c r="E19" i="20" s="1"/>
  <c r="E23" i="14"/>
  <c r="E16" i="20" s="1"/>
  <c r="D23" i="12"/>
  <c r="D14" i="20" s="1"/>
  <c r="E23" i="12"/>
  <c r="E14" i="20" s="1"/>
  <c r="F14" i="20" s="1"/>
  <c r="D23" i="9"/>
  <c r="D10" i="20" s="1"/>
  <c r="E23" i="9"/>
  <c r="E10" i="20" s="1"/>
  <c r="F10" i="20" s="1"/>
  <c r="D23" i="13" l="1"/>
  <c r="D15" i="20" s="1"/>
  <c r="F15" i="20" s="1"/>
  <c r="E23" i="13"/>
  <c r="E15" i="20" s="1"/>
  <c r="D23" i="8" l="1"/>
  <c r="D13" i="20" s="1"/>
  <c r="E23" i="8"/>
  <c r="E13" i="20" s="1"/>
  <c r="F13" i="20" l="1"/>
  <c r="D23" i="10"/>
  <c r="D11" i="20" s="1"/>
  <c r="E23" i="10"/>
  <c r="E11" i="20" s="1"/>
  <c r="F11" i="20" l="1"/>
  <c r="D23" i="11"/>
  <c r="D12" i="20" s="1"/>
  <c r="D23" i="14" l="1"/>
  <c r="E30" i="14" l="1"/>
  <c r="D16" i="20"/>
  <c r="D18" i="19"/>
  <c r="D19" i="19"/>
  <c r="D20" i="19"/>
  <c r="D21" i="19"/>
  <c r="D22" i="19"/>
  <c r="E22" i="19"/>
  <c r="D15" i="19"/>
  <c r="E15" i="19"/>
  <c r="D16" i="19"/>
  <c r="D14" i="19"/>
  <c r="D13" i="19"/>
  <c r="E13" i="19"/>
  <c r="D17" i="19"/>
  <c r="D12" i="19"/>
  <c r="C22" i="19"/>
  <c r="D11" i="19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D11" i="3"/>
  <c r="E11" i="3"/>
  <c r="E21" i="19"/>
  <c r="F21" i="19" s="1"/>
  <c r="C23" i="17"/>
  <c r="E20" i="19"/>
  <c r="C23" i="16"/>
  <c r="E19" i="19"/>
  <c r="F19" i="19" s="1"/>
  <c r="C19" i="19"/>
  <c r="E18" i="19"/>
  <c r="C23" i="14"/>
  <c r="F23" i="14"/>
  <c r="F30" i="14" s="1"/>
  <c r="E16" i="19"/>
  <c r="F16" i="19" s="1"/>
  <c r="C23" i="12"/>
  <c r="F23" i="12"/>
  <c r="C23" i="8"/>
  <c r="E23" i="11"/>
  <c r="C23" i="11"/>
  <c r="C23" i="10"/>
  <c r="E12" i="19"/>
  <c r="C23" i="9"/>
  <c r="F23" i="9"/>
  <c r="E23" i="7"/>
  <c r="C23" i="7"/>
  <c r="F21" i="7"/>
  <c r="F17" i="7"/>
  <c r="F14" i="7"/>
  <c r="F13" i="7"/>
  <c r="E17" i="19"/>
  <c r="F17" i="19" s="1"/>
  <c r="C23" i="13"/>
  <c r="F23" i="13"/>
  <c r="C17" i="19" l="1"/>
  <c r="I17" i="19" s="1"/>
  <c r="C15" i="20"/>
  <c r="C14" i="19"/>
  <c r="C12" i="20"/>
  <c r="C16" i="19"/>
  <c r="H16" i="19" s="1"/>
  <c r="C14" i="20"/>
  <c r="C12" i="19"/>
  <c r="C10" i="20"/>
  <c r="C15" i="19"/>
  <c r="C13" i="20"/>
  <c r="F16" i="20"/>
  <c r="D21" i="20"/>
  <c r="E14" i="19"/>
  <c r="F14" i="19" s="1"/>
  <c r="E12" i="20"/>
  <c r="F12" i="20" s="1"/>
  <c r="C21" i="19"/>
  <c r="C19" i="20"/>
  <c r="C11" i="19"/>
  <c r="C23" i="19" s="1"/>
  <c r="C9" i="20"/>
  <c r="E11" i="19"/>
  <c r="E9" i="20"/>
  <c r="C13" i="19"/>
  <c r="C11" i="20"/>
  <c r="C18" i="19"/>
  <c r="C16" i="20"/>
  <c r="C20" i="19"/>
  <c r="C18" i="20"/>
  <c r="H21" i="19"/>
  <c r="I21" i="19"/>
  <c r="I19" i="19"/>
  <c r="F20" i="19"/>
  <c r="F15" i="19"/>
  <c r="F13" i="19"/>
  <c r="H17" i="19"/>
  <c r="F23" i="11"/>
  <c r="F23" i="10"/>
  <c r="H19" i="19"/>
  <c r="F23" i="16"/>
  <c r="F28" i="16" s="1"/>
  <c r="F21" i="3"/>
  <c r="F22" i="19"/>
  <c r="F23" i="17"/>
  <c r="F17" i="3"/>
  <c r="F19" i="3"/>
  <c r="F15" i="3"/>
  <c r="F18" i="19"/>
  <c r="F20" i="3"/>
  <c r="F16" i="3"/>
  <c r="F12" i="3"/>
  <c r="F13" i="3"/>
  <c r="F22" i="3"/>
  <c r="F18" i="3"/>
  <c r="F14" i="3"/>
  <c r="D23" i="3"/>
  <c r="D28" i="19" s="1"/>
  <c r="F23" i="8"/>
  <c r="E23" i="3"/>
  <c r="E28" i="19" s="1"/>
  <c r="D23" i="19"/>
  <c r="F12" i="19"/>
  <c r="F11" i="19"/>
  <c r="H11" i="19" s="1"/>
  <c r="F23" i="7"/>
  <c r="C11" i="3"/>
  <c r="C23" i="3" s="1"/>
  <c r="C28" i="19" s="1"/>
  <c r="E21" i="20" l="1"/>
  <c r="F9" i="20"/>
  <c r="E23" i="19"/>
  <c r="H18" i="20"/>
  <c r="I18" i="20"/>
  <c r="I11" i="20"/>
  <c r="H11" i="20"/>
  <c r="C21" i="20"/>
  <c r="H12" i="20"/>
  <c r="I12" i="20"/>
  <c r="I13" i="20"/>
  <c r="H13" i="20"/>
  <c r="I14" i="20"/>
  <c r="H14" i="20"/>
  <c r="I15" i="20"/>
  <c r="H15" i="20"/>
  <c r="I10" i="20"/>
  <c r="H10" i="20"/>
  <c r="I16" i="19"/>
  <c r="I19" i="20"/>
  <c r="H19" i="20"/>
  <c r="I16" i="20"/>
  <c r="H16" i="20"/>
  <c r="H15" i="19"/>
  <c r="I15" i="19"/>
  <c r="H12" i="19"/>
  <c r="I12" i="19"/>
  <c r="H22" i="19"/>
  <c r="I22" i="19"/>
  <c r="H13" i="19"/>
  <c r="I13" i="19"/>
  <c r="H18" i="19"/>
  <c r="I18" i="19"/>
  <c r="H14" i="19"/>
  <c r="I14" i="19"/>
  <c r="H20" i="19"/>
  <c r="I20" i="19"/>
  <c r="E29" i="19"/>
  <c r="D29" i="19"/>
  <c r="C29" i="19"/>
  <c r="F23" i="19"/>
  <c r="I23" i="19" s="1"/>
  <c r="F11" i="3"/>
  <c r="H9" i="20" l="1"/>
  <c r="F21" i="20"/>
  <c r="H23" i="19"/>
  <c r="F23" i="3"/>
  <c r="F28" i="19" s="1"/>
  <c r="F29" i="19" s="1"/>
  <c r="I21" i="20" l="1"/>
  <c r="H21" i="20"/>
</calcChain>
</file>

<file path=xl/sharedStrings.xml><?xml version="1.0" encoding="utf-8"?>
<sst xmlns="http://schemas.openxmlformats.org/spreadsheetml/2006/main" count="533" uniqueCount="84">
  <si>
    <t>Độc lập - Tự do - Hạnh phúc</t>
  </si>
  <si>
    <t>STT</t>
  </si>
  <si>
    <t>MẪU BÁO CÁO RÀ SOÁT LẠI SỐ LIỆU TRÙNG THẺ NĂM 2017</t>
  </si>
  <si>
    <t>Phụ lục III</t>
  </si>
  <si>
    <t xml:space="preserve">Thứ tự đối tượng tham gia BHYT </t>
  </si>
  <si>
    <t>A</t>
  </si>
  <si>
    <t>B</t>
  </si>
  <si>
    <t>4=2+3</t>
  </si>
  <si>
    <t>Cán bộ XP hương trợ cấp từ ngân sách</t>
  </si>
  <si>
    <t>Người có công với cách mạng</t>
  </si>
  <si>
    <t>Cựu chiến binh</t>
  </si>
  <si>
    <t>Người trực tiếp tham gia KC chống Mỹ</t>
  </si>
  <si>
    <t>Đại biểu QH, HDDND đương nhiệm</t>
  </si>
  <si>
    <t>Người thuộc diện hưởng trợ cấp bảo trợ xã hội hàng tháng</t>
  </si>
  <si>
    <t>Người nghèo, dân tộc thiểu số sống ở vùng ĐBKK</t>
  </si>
  <si>
    <t>Thân nhân của người có công với cách mạng</t>
  </si>
  <si>
    <t>Thân nhân của lực lượng vũ trang, cơ yếu</t>
  </si>
  <si>
    <t>Số thẻ 
trùng rà 
soát lại</t>
  </si>
  <si>
    <t>Ngân sách 
Trung ương</t>
  </si>
  <si>
    <t>Ngân sách
 địa phương</t>
  </si>
  <si>
    <t>Tổng số 
tiền (đồng)</t>
  </si>
  <si>
    <t>Nguyên 
nhân</t>
  </si>
  <si>
    <t>Số tiền cấp trùng thẻ 
(đồng)</t>
  </si>
  <si>
    <t>BẢO HIỂM XÃ HỘI TỈNH BÌNH ĐỊNH</t>
  </si>
  <si>
    <t>CỘNG HÒA XÃ HỘI CHỦ NGHĨA VIỆT NAM</t>
  </si>
  <si>
    <t>GIÁM ĐỐC</t>
  </si>
  <si>
    <t>NGƯỜI LẬP BIỂU</t>
  </si>
  <si>
    <t>Tổng cộng</t>
  </si>
  <si>
    <t xml:space="preserve">         BẢO HIỂM XÃ HỘI VIỆT NAM</t>
  </si>
  <si>
    <t xml:space="preserve">Phụ lục </t>
  </si>
  <si>
    <t>Trẻ em dưới 6 tuổi</t>
  </si>
  <si>
    <t>BẢO HIỂM XÃ HỘI HUYỆN VĨNH THẠNH</t>
  </si>
  <si>
    <t>(Ban hành kèm them công văn số 1511/BHXH-CST ngày 18 tháng 10 năm 2018)</t>
  </si>
  <si>
    <t xml:space="preserve">Thứ tượng đối tượng tham gia BHYT </t>
  </si>
  <si>
    <t>Số thẻ trùng rà soát lại</t>
  </si>
  <si>
    <t>Số tiền cấp trùng thẻ (đồng)</t>
  </si>
  <si>
    <t>Tổng số tiền (đồng)</t>
  </si>
  <si>
    <t>Nguyên nhân</t>
  </si>
  <si>
    <t>Ngân sách trung ương</t>
  </si>
  <si>
    <t>Ngân sách địa phương</t>
  </si>
  <si>
    <t>Cán bộ xã phường hưởng trợ cấp từ Ngân sách</t>
  </si>
  <si>
    <t xml:space="preserve">Người có công với cách mạng </t>
  </si>
  <si>
    <t xml:space="preserve">Cựu chiến binh </t>
  </si>
  <si>
    <t xml:space="preserve">Người trực tiếp tham gia kháng chiến chống Mỹ </t>
  </si>
  <si>
    <t>Đại biểu quốc hội, hội đồng nhân dân đương nhiệm</t>
  </si>
  <si>
    <t xml:space="preserve">Người thuộc diện hưởng trợ cấp bảo trợ xã hội </t>
  </si>
  <si>
    <t>Người nghèo; người dân tộc thiểu sinh sống tại vùng ĐBKK</t>
  </si>
  <si>
    <t xml:space="preserve">Thân nhân của người có công với cách mạng </t>
  </si>
  <si>
    <t>Người thuộc hộ gia đình cận nghèo</t>
  </si>
  <si>
    <t>Học sinh, sinh viên</t>
  </si>
  <si>
    <t xml:space="preserve">                       Vĩnh Thạnh, ngày….  tháng ….. Năm 2018</t>
  </si>
  <si>
    <t xml:space="preserve">         GIÁM ĐỐC</t>
  </si>
  <si>
    <t>VĂN PHÒNG BHXH TỈNH</t>
  </si>
  <si>
    <t>Văn phòng BHXH tỉnh</t>
  </si>
  <si>
    <t>Thành phố Quy Nhơn</t>
  </si>
  <si>
    <t>Huyện Tuy Phước</t>
  </si>
  <si>
    <t>Huyện Vân Canh</t>
  </si>
  <si>
    <t>Huyện Tây Sơn</t>
  </si>
  <si>
    <t>Huyện Vĩnh Thạnh</t>
  </si>
  <si>
    <t>Huyện Phù Cát</t>
  </si>
  <si>
    <t>Huyện Phù Mỹ</t>
  </si>
  <si>
    <t>Huyện Hoài Ân</t>
  </si>
  <si>
    <t>Huyện An Lão</t>
  </si>
  <si>
    <t>Huyện Hoài Nhơn</t>
  </si>
  <si>
    <t>Thị xã An Nhơn</t>
  </si>
  <si>
    <t>NGƯỜI LẬP BIỂU                                            TP CẤP SỔ THẺ</t>
  </si>
  <si>
    <t xml:space="preserve">   Trần Yên Thái                                               Phạm Vũ Quang Hà</t>
  </si>
  <si>
    <t>An Lão, ngày….  tháng ….. Năm 2019</t>
  </si>
  <si>
    <t>Hoài Nhơn, ngày….  tháng ….. Năm 2019</t>
  </si>
  <si>
    <t>TỔNG HỢP TOÀN TỈNH THẺ TRÙNG NĂM 2018</t>
  </si>
  <si>
    <t>Bình Định, ngày            tháng        năm 2019</t>
  </si>
  <si>
    <t>Bình Định, ngày     tháng     năm 2019</t>
  </si>
  <si>
    <t>Cấp theo danh sách đề nghị PLĐ huyện nhưng phần mềm không phát hiện trùng</t>
  </si>
  <si>
    <t>TỔNG HỢP KẾT QỦA KIỂM TRA, RÀ SOÁT CẤP THẺ BẢO HIỂM Y TẾ CHO CÁC</t>
  </si>
  <si>
    <t>ĐỐI TƯỢNG ĐƯỢC NSNN ĐÓNG VÀ HỖ TRỢ MỨC ĐÓNG NĂM 2018</t>
  </si>
  <si>
    <t>TT</t>
  </si>
  <si>
    <t>Tổng cộng:</t>
  </si>
  <si>
    <t>(Đính kèm theo Công văn số:          /STC-TCHCSN ngày 01/4/2019 của Sở Tài chính Bình Định)</t>
  </si>
  <si>
    <t>Cơ quan/Đơn vị</t>
  </si>
  <si>
    <t>ĐỀ NGHỊ KIỂM TRA, RÀ SOÁT</t>
  </si>
  <si>
    <t xml:space="preserve">TỔNG HỢP SỐ LƯỢNG THẺ NGHI VẤN CẤP TRÙNG NĂM 2018 (THEO ĐỊA BÀN) </t>
  </si>
  <si>
    <t>TỔNG HỢP SỐ LƯỢNG THẺ NGHI VẤN CẤP TRÙNG NĂM 2018 (THEO ĐỐI TƯỢNG)</t>
  </si>
  <si>
    <t>Phụ lục số 01:</t>
  </si>
  <si>
    <t>Phụ lục số 02: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</si>
</sst>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63"/>
    </font>
    <font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i/>
      <sz val="13"/>
      <name val="Times New Roman"/>
      <family val="1"/>
    </font>
    <font>
      <b/>
      <sz val="17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Fill="1"/>
    <xf numFmtId="3" fontId="12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12" fillId="0" borderId="1" xfId="3" applyNumberFormat="1" applyFont="1" applyBorder="1" applyAlignment="1">
      <alignment horizontal="center"/>
    </xf>
    <xf numFmtId="164" fontId="12" fillId="2" borderId="1" xfId="3" applyNumberFormat="1" applyFont="1" applyFill="1" applyBorder="1"/>
    <xf numFmtId="164" fontId="12" fillId="0" borderId="1" xfId="3" applyNumberFormat="1" applyFont="1" applyFill="1" applyBorder="1" applyAlignment="1">
      <alignment horizontal="right"/>
    </xf>
    <xf numFmtId="164" fontId="12" fillId="0" borderId="1" xfId="3" applyNumberFormat="1" applyFont="1" applyBorder="1"/>
    <xf numFmtId="164" fontId="14" fillId="0" borderId="1" xfId="3" applyNumberFormat="1" applyFont="1" applyBorder="1"/>
    <xf numFmtId="0" fontId="14" fillId="0" borderId="1" xfId="0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12" fillId="2" borderId="1" xfId="3" applyNumberFormat="1" applyFont="1" applyFill="1" applyBorder="1" applyAlignment="1">
      <alignment vertical="center"/>
    </xf>
    <xf numFmtId="164" fontId="12" fillId="0" borderId="1" xfId="3" applyNumberFormat="1" applyFont="1" applyFill="1" applyBorder="1" applyAlignment="1">
      <alignment vertical="center"/>
    </xf>
    <xf numFmtId="3" fontId="12" fillId="0" borderId="1" xfId="3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3" applyNumberFormat="1" applyFont="1" applyBorder="1" applyAlignment="1">
      <alignment horizontal="center" vertical="center"/>
    </xf>
    <xf numFmtId="164" fontId="14" fillId="2" borderId="1" xfId="3" applyNumberFormat="1" applyFont="1" applyFill="1" applyBorder="1" applyAlignment="1">
      <alignment vertical="center"/>
    </xf>
    <xf numFmtId="164" fontId="14" fillId="0" borderId="1" xfId="3" applyNumberFormat="1" applyFont="1" applyFill="1" applyBorder="1" applyAlignment="1">
      <alignment horizontal="right" vertical="center"/>
    </xf>
    <xf numFmtId="164" fontId="12" fillId="0" borderId="1" xfId="3" applyNumberFormat="1" applyFont="1" applyBorder="1" applyAlignment="1">
      <alignment vertical="center"/>
    </xf>
    <xf numFmtId="3" fontId="14" fillId="0" borderId="1" xfId="3" applyNumberFormat="1" applyFont="1" applyBorder="1" applyAlignment="1">
      <alignment vertical="center" wrapText="1"/>
    </xf>
    <xf numFmtId="164" fontId="12" fillId="0" borderId="1" xfId="3" applyNumberFormat="1" applyFont="1" applyFill="1" applyBorder="1"/>
    <xf numFmtId="0" fontId="14" fillId="0" borderId="0" xfId="0" applyFont="1" applyAlignment="1">
      <alignment vertical="center"/>
    </xf>
    <xf numFmtId="0" fontId="9" fillId="0" borderId="1" xfId="0" applyFont="1" applyBorder="1"/>
    <xf numFmtId="0" fontId="18" fillId="0" borderId="1" xfId="0" applyFont="1" applyBorder="1" applyAlignment="1">
      <alignment horizontal="center"/>
    </xf>
    <xf numFmtId="164" fontId="18" fillId="0" borderId="1" xfId="3" applyNumberFormat="1" applyFont="1" applyBorder="1" applyAlignment="1">
      <alignment horizontal="center"/>
    </xf>
    <xf numFmtId="0" fontId="12" fillId="0" borderId="8" xfId="0" applyFont="1" applyFill="1" applyBorder="1" applyAlignment="1"/>
    <xf numFmtId="0" fontId="10" fillId="0" borderId="0" xfId="0" applyFont="1" applyFill="1" applyAlignment="1"/>
    <xf numFmtId="0" fontId="2" fillId="0" borderId="0" xfId="0" applyFont="1" applyAlignment="1">
      <alignment horizontal="left"/>
    </xf>
    <xf numFmtId="164" fontId="16" fillId="0" borderId="0" xfId="0" applyNumberFormat="1" applyFont="1"/>
    <xf numFmtId="164" fontId="1" fillId="0" borderId="0" xfId="0" applyNumberFormat="1" applyFont="1"/>
    <xf numFmtId="0" fontId="2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9" xfId="1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0" xfId="1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vertical="center" wrapText="1"/>
    </xf>
    <xf numFmtId="164" fontId="1" fillId="0" borderId="11" xfId="1" applyNumberFormat="1" applyFont="1" applyBorder="1" applyAlignment="1">
      <alignment vertical="center" wrapText="1"/>
    </xf>
    <xf numFmtId="3" fontId="12" fillId="0" borderId="11" xfId="3" applyNumberFormat="1" applyFont="1" applyBorder="1" applyAlignment="1">
      <alignment vertical="center" wrapText="1"/>
    </xf>
    <xf numFmtId="37" fontId="1" fillId="0" borderId="9" xfId="0" applyNumberFormat="1" applyFont="1" applyBorder="1" applyAlignment="1">
      <alignment horizontal="center" vertical="center" wrapText="1"/>
    </xf>
    <xf numFmtId="37" fontId="1" fillId="0" borderId="10" xfId="0" applyNumberFormat="1" applyFont="1" applyBorder="1" applyAlignment="1">
      <alignment horizontal="center" vertical="center" wrapText="1"/>
    </xf>
    <xf numFmtId="37" fontId="1" fillId="0" borderId="11" xfId="0" applyNumberFormat="1" applyFont="1" applyBorder="1" applyAlignment="1">
      <alignment horizontal="center" vertical="center" wrapText="1"/>
    </xf>
    <xf numFmtId="37" fontId="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3" fontId="12" fillId="0" borderId="10" xfId="3" applyNumberFormat="1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164" fontId="12" fillId="0" borderId="11" xfId="3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2790825</xdr:colOff>
      <xdr:row>5</xdr:row>
      <xdr:rowOff>38100</xdr:rowOff>
    </xdr:from>
    <xdr:to>
      <xdr:col>4</xdr:col>
      <xdr:colOff>76200</xdr:colOff>
      <xdr:row>5</xdr:row>
      <xdr:rowOff>38100</xdr:rowOff>
    </xdr:to>
    <xdr:cxnSp macro="">
      <xdr:nvCxnSpPr>
        <xdr:cNvPr id="4" name="Straight Connector 3"/>
        <xdr:cNvCxnSpPr/>
      </xdr:nvCxnSpPr>
      <xdr:spPr>
        <a:xfrm>
          <a:off x="3067050" y="1000125"/>
          <a:ext cx="27813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5524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5524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2733675</xdr:colOff>
      <xdr:row>4</xdr:row>
      <xdr:rowOff>28575</xdr:rowOff>
    </xdr:from>
    <xdr:to>
      <xdr:col>4</xdr:col>
      <xdr:colOff>9525</xdr:colOff>
      <xdr:row>4</xdr:row>
      <xdr:rowOff>28575</xdr:rowOff>
    </xdr:to>
    <xdr:cxnSp macro="">
      <xdr:nvCxnSpPr>
        <xdr:cNvPr id="3" name="Straight Connector 2"/>
        <xdr:cNvCxnSpPr/>
      </xdr:nvCxnSpPr>
      <xdr:spPr>
        <a:xfrm>
          <a:off x="3009900" y="914400"/>
          <a:ext cx="2771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4</xdr:row>
      <xdr:rowOff>0</xdr:rowOff>
    </xdr:from>
    <xdr:to>
      <xdr:col>1</xdr:col>
      <xdr:colOff>1109382</xdr:colOff>
      <xdr:row>4</xdr:row>
      <xdr:rowOff>1588</xdr:rowOff>
    </xdr:to>
    <xdr:cxnSp macro="">
      <xdr:nvCxnSpPr>
        <xdr:cNvPr id="2" name="Straight Connector 1"/>
        <xdr:cNvCxnSpPr/>
      </xdr:nvCxnSpPr>
      <xdr:spPr>
        <a:xfrm>
          <a:off x="270622" y="476250"/>
          <a:ext cx="110546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38100</xdr:rowOff>
    </xdr:from>
    <xdr:to>
      <xdr:col>1</xdr:col>
      <xdr:colOff>2124075</xdr:colOff>
      <xdr:row>2</xdr:row>
      <xdr:rowOff>38100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866775" y="476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2</xdr:row>
      <xdr:rowOff>38100</xdr:rowOff>
    </xdr:from>
    <xdr:to>
      <xdr:col>6</xdr:col>
      <xdr:colOff>47625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324350" y="47625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topLeftCell="A13" workbookViewId="0">
      <selection activeCell="A5" sqref="A5:G5"/>
    </sheetView>
  </sheetViews>
  <sheetFormatPr defaultRowHeight="15.75" x14ac:dyDescent="0.25"/>
  <cols>
    <col min="1" max="1" width="4.140625" style="53" customWidth="1"/>
    <col min="2" max="2" width="58" style="54" customWidth="1"/>
    <col min="3" max="3" width="10.42578125" style="54" customWidth="1"/>
    <col min="4" max="4" width="14" style="54" bestFit="1" customWidth="1"/>
    <col min="5" max="5" width="13.7109375" style="54" customWidth="1"/>
    <col min="6" max="6" width="14.5703125" style="54" customWidth="1"/>
    <col min="7" max="7" width="19.7109375" style="54" customWidth="1"/>
    <col min="8" max="16384" width="9.140625" style="54"/>
  </cols>
  <sheetData>
    <row r="1" spans="1:10" s="57" customFormat="1" x14ac:dyDescent="0.25">
      <c r="A1" s="92" t="s">
        <v>83</v>
      </c>
      <c r="B1" s="92"/>
      <c r="C1" s="92"/>
      <c r="D1" s="92"/>
      <c r="E1" s="92"/>
      <c r="F1" s="92"/>
      <c r="G1" s="92"/>
    </row>
    <row r="2" spans="1:10" ht="18.75" hidden="1" x14ac:dyDescent="0.25">
      <c r="A2" s="94" t="s">
        <v>29</v>
      </c>
      <c r="B2" s="94"/>
      <c r="C2" s="94"/>
      <c r="D2" s="94"/>
      <c r="E2" s="94"/>
      <c r="F2" s="94"/>
      <c r="G2" s="94"/>
    </row>
    <row r="3" spans="1:10" ht="21.75" x14ac:dyDescent="0.25">
      <c r="A3" s="95" t="s">
        <v>81</v>
      </c>
      <c r="B3" s="95"/>
      <c r="C3" s="95"/>
      <c r="D3" s="95"/>
      <c r="E3" s="95"/>
      <c r="F3" s="95"/>
      <c r="G3" s="95"/>
      <c r="H3" s="82"/>
      <c r="I3" s="82"/>
      <c r="J3" s="82"/>
    </row>
    <row r="4" spans="1:10" ht="21.75" x14ac:dyDescent="0.25">
      <c r="A4" s="95" t="s">
        <v>79</v>
      </c>
      <c r="B4" s="95"/>
      <c r="C4" s="95"/>
      <c r="D4" s="95"/>
      <c r="E4" s="95"/>
      <c r="F4" s="95"/>
      <c r="G4" s="95"/>
      <c r="H4" s="82"/>
      <c r="I4" s="82"/>
      <c r="J4" s="82"/>
    </row>
    <row r="5" spans="1:10" ht="16.5" x14ac:dyDescent="0.25">
      <c r="A5" s="93" t="s">
        <v>77</v>
      </c>
      <c r="B5" s="93"/>
      <c r="C5" s="93"/>
      <c r="D5" s="93"/>
      <c r="E5" s="93"/>
      <c r="F5" s="93"/>
      <c r="G5" s="93"/>
    </row>
    <row r="6" spans="1:10" ht="21" customHeight="1" x14ac:dyDescent="0.25">
      <c r="A6" s="88"/>
      <c r="B6" s="88"/>
      <c r="C6" s="88"/>
      <c r="D6" s="88"/>
      <c r="E6" s="88"/>
      <c r="F6" s="88"/>
      <c r="G6" s="88"/>
    </row>
    <row r="7" spans="1:10" ht="59.25" customHeight="1" x14ac:dyDescent="0.25">
      <c r="A7" s="96" t="s">
        <v>75</v>
      </c>
      <c r="B7" s="96" t="s">
        <v>4</v>
      </c>
      <c r="C7" s="96" t="s">
        <v>17</v>
      </c>
      <c r="D7" s="97" t="s">
        <v>22</v>
      </c>
      <c r="E7" s="98"/>
      <c r="F7" s="96" t="s">
        <v>20</v>
      </c>
      <c r="G7" s="89" t="s">
        <v>21</v>
      </c>
    </row>
    <row r="8" spans="1:10" ht="63" customHeight="1" x14ac:dyDescent="0.25">
      <c r="A8" s="96"/>
      <c r="B8" s="96"/>
      <c r="C8" s="96"/>
      <c r="D8" s="51" t="s">
        <v>18</v>
      </c>
      <c r="E8" s="52" t="s">
        <v>19</v>
      </c>
      <c r="F8" s="96"/>
      <c r="G8" s="90"/>
    </row>
    <row r="9" spans="1:10" s="62" customFormat="1" x14ac:dyDescent="0.25">
      <c r="A9" s="61" t="s">
        <v>5</v>
      </c>
      <c r="B9" s="61" t="s">
        <v>6</v>
      </c>
      <c r="C9" s="61">
        <v>1</v>
      </c>
      <c r="D9" s="61">
        <v>2</v>
      </c>
      <c r="E9" s="61">
        <v>3</v>
      </c>
      <c r="F9" s="61" t="s">
        <v>7</v>
      </c>
      <c r="G9" s="61">
        <v>5</v>
      </c>
    </row>
    <row r="10" spans="1:10" x14ac:dyDescent="0.25">
      <c r="A10" s="63">
        <v>1</v>
      </c>
      <c r="B10" s="64" t="s">
        <v>8</v>
      </c>
      <c r="C10" s="78">
        <f>vp!C11+qn!C11+tp!C11+vc!C11+an!C11+ts!C11+vt!C11+pc!C11+pm!C11+ha!C11+al!C11+hn!C11</f>
        <v>0</v>
      </c>
      <c r="D10" s="65">
        <f>vp!D11+qn!D11+tp!D11+vc!D11+an!D11+ts!D11+vt!D11+pc!D11+pm!D11+ha!D11+al!D11+hn!D11</f>
        <v>0</v>
      </c>
      <c r="E10" s="65">
        <f>vp!E11+qn!E11+tp!E11+vc!E11+an!E11+ts!E11+vt!E11+pc!E11+pm!E11+ha!E11+al!E11+hn!E11</f>
        <v>0</v>
      </c>
      <c r="F10" s="66">
        <f>D10+E10</f>
        <v>0</v>
      </c>
      <c r="G10" s="66"/>
    </row>
    <row r="11" spans="1:10" x14ac:dyDescent="0.25">
      <c r="A11" s="67">
        <v>2</v>
      </c>
      <c r="B11" s="68" t="s">
        <v>9</v>
      </c>
      <c r="C11" s="79">
        <f>vp!C12+qn!C12+tp!C12+vc!C12+an!C12+ts!C12+vt!C12+pc!C12+pm!C12+ha!C12+al!C12+hn!C12</f>
        <v>4</v>
      </c>
      <c r="D11" s="69">
        <f>vp!D12+qn!D12+tp!D12+vc!D12+an!D12+ts!D12+vt!D12+pc!D12+pm!D12+ha!D12+al!D12+hn!D12</f>
        <v>0</v>
      </c>
      <c r="E11" s="69">
        <f>vp!E12+qn!E12+tp!E12+vc!E12+an!E12+ts!E12+vt!E12+pc!E12+pm!E12+ha!E12+al!E12+hn!E12</f>
        <v>2295900</v>
      </c>
      <c r="F11" s="70">
        <f t="shared" ref="F11:F21" si="0">D11+E11</f>
        <v>2295900</v>
      </c>
      <c r="G11" s="70"/>
    </row>
    <row r="12" spans="1:10" x14ac:dyDescent="0.25">
      <c r="A12" s="67">
        <v>3</v>
      </c>
      <c r="B12" s="68" t="s">
        <v>10</v>
      </c>
      <c r="C12" s="79">
        <f>vp!C13+qn!C13+tp!C13+vc!C13+an!C13+ts!C13+vt!C13+pc!C13+pm!C13+ha!C13+al!C13+hn!C13</f>
        <v>4</v>
      </c>
      <c r="D12" s="69">
        <f>vp!D13+qn!D13+tp!D13+vc!D13+an!D13+ts!D13+vt!D13+pc!D13+pm!D13+ha!D13+al!D13+hn!D13</f>
        <v>1991250</v>
      </c>
      <c r="E12" s="69">
        <f>vp!E13+qn!E13+tp!E13+vc!E13+an!E13+ts!E13+vt!E13+pc!E13+pm!E13+ha!E13+al!E13+hn!E13</f>
        <v>726300</v>
      </c>
      <c r="F12" s="70">
        <f t="shared" si="0"/>
        <v>2717550</v>
      </c>
      <c r="G12" s="70"/>
    </row>
    <row r="13" spans="1:10" x14ac:dyDescent="0.25">
      <c r="A13" s="67">
        <v>4</v>
      </c>
      <c r="B13" s="68" t="s">
        <v>11</v>
      </c>
      <c r="C13" s="79">
        <f>vp!C14+qn!C14+tp!C14+vc!C14+an!C14+ts!C14+vt!C14+pc!C14+pm!C14+ha!C14+al!C14+hn!C14</f>
        <v>7</v>
      </c>
      <c r="D13" s="69">
        <f>vp!D14+qn!D14+tp!D14+vc!D14+an!D14+ts!D14+vt!D14+pc!D14+pm!D14+ha!D14+al!D14+hn!D14</f>
        <v>125100</v>
      </c>
      <c r="E13" s="69">
        <f>vp!E14+qn!E14+tp!E14+vc!E14+an!E14+ts!E14+vt!E14+pc!E14+pm!E14+ha!E14+al!E14+hn!E14</f>
        <v>312750</v>
      </c>
      <c r="F13" s="70">
        <f t="shared" si="0"/>
        <v>437850</v>
      </c>
      <c r="G13" s="70"/>
    </row>
    <row r="14" spans="1:10" x14ac:dyDescent="0.25">
      <c r="A14" s="67">
        <v>5</v>
      </c>
      <c r="B14" s="68" t="s">
        <v>12</v>
      </c>
      <c r="C14" s="79">
        <f>vp!C15+qn!C15+tp!C15+vc!C15+an!C15+ts!C15+vt!C15+pc!C15+pm!C15+ha!C15+al!C15+hn!C15</f>
        <v>6</v>
      </c>
      <c r="D14" s="69">
        <f>vp!D15+qn!D15+tp!D15+vc!D15+an!D15+ts!D15+vt!D15+pc!D15+pm!D15+ha!D15+al!D15+hn!D15</f>
        <v>0</v>
      </c>
      <c r="E14" s="69">
        <f>vp!E15+qn!E15+tp!E15+vc!E15+an!E15+ts!E15+vt!E15+pc!E15+pm!E15+ha!E15+al!E15+hn!E15</f>
        <v>1702800</v>
      </c>
      <c r="F14" s="70">
        <f t="shared" si="0"/>
        <v>1702800</v>
      </c>
      <c r="G14" s="70"/>
    </row>
    <row r="15" spans="1:10" x14ac:dyDescent="0.25">
      <c r="A15" s="67">
        <v>6</v>
      </c>
      <c r="B15" s="68" t="s">
        <v>13</v>
      </c>
      <c r="C15" s="79">
        <f>vp!C16+qn!C16+tp!C16+vc!C16+an!C16+ts!C16+vt!C16+pc!C16+pm!C16+ha!C16+al!C16+hn!C16</f>
        <v>45</v>
      </c>
      <c r="D15" s="69">
        <f>vp!D16+qn!D16+tp!D16+vc!D16+an!D16+ts!D16+vt!D16+pc!D16+pm!D16+ha!D16+al!D16+hn!D16</f>
        <v>9819900</v>
      </c>
      <c r="E15" s="69">
        <f>vp!E16+qn!E16+tp!E16+vc!E16+an!E16+ts!E16+vt!E16+pc!E16+pm!E16+ha!E16+al!E16+hn!E16</f>
        <v>12451950</v>
      </c>
      <c r="F15" s="70">
        <f t="shared" si="0"/>
        <v>22271850</v>
      </c>
      <c r="G15" s="70"/>
    </row>
    <row r="16" spans="1:10" x14ac:dyDescent="0.25">
      <c r="A16" s="67">
        <v>7</v>
      </c>
      <c r="B16" s="68" t="s">
        <v>14</v>
      </c>
      <c r="C16" s="79">
        <f>vp!C17+qn!C17+tp!C17+vc!C17+an!C17+ts!C17+vt!C17+pc!C17+pm!C17+ha!C17+al!C17+hn!C17</f>
        <v>411</v>
      </c>
      <c r="D16" s="69">
        <f>vp!D17+qn!D17+tp!D17+vc!D17+an!D17+ts!D17+vt!D17+pc!D17+pm!D17+ha!D17+al!D17+hn!D17</f>
        <v>97354800</v>
      </c>
      <c r="E16" s="69">
        <f>vp!E17+qn!E17+tp!E17+vc!E17+an!E17+ts!E17+vt!E17+pc!E17+pm!E17+ha!E17+al!E17+hn!E17</f>
        <v>169752600</v>
      </c>
      <c r="F16" s="70">
        <f t="shared" si="0"/>
        <v>267107400</v>
      </c>
      <c r="G16" s="70"/>
    </row>
    <row r="17" spans="1:7" x14ac:dyDescent="0.25">
      <c r="A17" s="67">
        <v>8</v>
      </c>
      <c r="B17" s="68" t="s">
        <v>15</v>
      </c>
      <c r="C17" s="79">
        <f>vp!C18+qn!C18+tp!C18+vc!C18+an!C18+ts!C18+vt!C18+pc!C18+pm!C18+ha!C18+al!C18+hn!C18</f>
        <v>17</v>
      </c>
      <c r="D17" s="69">
        <f>vp!D18+qn!D18+tp!D18+vc!D18+an!D18+ts!D18+vt!D18+pc!D18+pm!D18+ha!D18+al!D18+hn!D18</f>
        <v>726300</v>
      </c>
      <c r="E17" s="69">
        <f>vp!E18+qn!E18+tp!E18+vc!E18+an!E18+ts!E18+vt!E18+pc!E18+pm!E18+ha!E18+al!E18+hn!E18</f>
        <v>8519850</v>
      </c>
      <c r="F17" s="70">
        <f t="shared" si="0"/>
        <v>9246150</v>
      </c>
      <c r="G17" s="70"/>
    </row>
    <row r="18" spans="1:7" x14ac:dyDescent="0.25">
      <c r="A18" s="67">
        <v>9</v>
      </c>
      <c r="B18" s="68" t="s">
        <v>16</v>
      </c>
      <c r="C18" s="79">
        <f>vp!C19+qn!C19+tp!C19+vc!C19+an!C19+ts!C19+vt!C19+pc!C19+pm!C19+ha!C19+al!C19+hn!C19</f>
        <v>0</v>
      </c>
      <c r="D18" s="69">
        <f>vp!D19+qn!D19+tp!D19+vc!D19+an!D19+ts!D19+vt!D19+pc!D19+pm!D19+ha!D19+al!D19+hn!D19</f>
        <v>0</v>
      </c>
      <c r="E18" s="69">
        <f>vp!E19+qn!E19+tp!E19+vc!E19+an!E19+ts!E19+vt!E19+pc!E19+pm!E19+ha!E19+al!E19+hn!E19</f>
        <v>0</v>
      </c>
      <c r="F18" s="70">
        <f t="shared" si="0"/>
        <v>0</v>
      </c>
      <c r="G18" s="70"/>
    </row>
    <row r="19" spans="1:7" x14ac:dyDescent="0.25">
      <c r="A19" s="83">
        <v>10</v>
      </c>
      <c r="B19" s="71" t="s">
        <v>30</v>
      </c>
      <c r="C19" s="79">
        <f>vp!C20+qn!C20+tp!C20+vc!C20+an!C20+ts!C20+vt!C20+pc!C20+pm!C20+ha!C20+al!C20+hn!C20</f>
        <v>56</v>
      </c>
      <c r="D19" s="69">
        <f>vp!D20+qn!D20+tp!D20+vc!D20+an!D20+ts!D20+vt!D20+pc!D20+pm!D20+ha!D20+al!D20+hn!D20</f>
        <v>8277750</v>
      </c>
      <c r="E19" s="69">
        <f>vp!E20+qn!E20+tp!E20+vc!E20+an!E20+ts!E20+vt!E20+pc!E20+pm!E20+ha!E20+al!E20+hn!E20</f>
        <v>26203800</v>
      </c>
      <c r="F19" s="70">
        <f t="shared" si="0"/>
        <v>34481550</v>
      </c>
      <c r="G19" s="72"/>
    </row>
    <row r="20" spans="1:7" x14ac:dyDescent="0.25">
      <c r="A20" s="83">
        <v>11</v>
      </c>
      <c r="B20" s="71" t="s">
        <v>48</v>
      </c>
      <c r="C20" s="79">
        <f>vp!C21+qn!C21+tp!C21+vc!C21+an!C21+ts!C21+vt!C21+pc!C21+pm!C21+ha!C21+al!C21+hn!C21</f>
        <v>55</v>
      </c>
      <c r="D20" s="69">
        <f>vp!D21+qn!D21+tp!D21+vc!D21+an!D21+ts!D21+vt!D21+pc!D21+pm!D21+ha!D21+al!D21+hn!D21</f>
        <v>17804137.5</v>
      </c>
      <c r="E20" s="69">
        <f>vp!E21+qn!E21+tp!E21+vc!E21+an!E21+ts!E21+vt!E21+pc!E21+pm!E21+ha!E21+al!E21+hn!E21</f>
        <v>12595500</v>
      </c>
      <c r="F20" s="70">
        <f t="shared" si="0"/>
        <v>30399637.5</v>
      </c>
      <c r="G20" s="84"/>
    </row>
    <row r="21" spans="1:7" x14ac:dyDescent="0.25">
      <c r="A21" s="85">
        <v>12</v>
      </c>
      <c r="B21" s="74" t="s">
        <v>49</v>
      </c>
      <c r="C21" s="80">
        <f>vp!C22+qn!C22+tp!C22+vc!C22+an!C22+ts!C22+vt!C22+pc!C22+pm!C22+ha!C22+al!C22+hn!C22</f>
        <v>131</v>
      </c>
      <c r="D21" s="75">
        <f>vp!D22+qn!D22+tp!D22+vc!D22+an!D22+ts!D22+vt!D22+pc!D22+pm!D22+ha!D22+al!D22+hn!D22</f>
        <v>10964385</v>
      </c>
      <c r="E21" s="75">
        <f>vp!E22+qn!E22+tp!E22+vc!E22+an!E22+ts!E22+vt!E22+pc!E22+pm!E22+ha!E22+al!E22+hn!E22</f>
        <v>50030100</v>
      </c>
      <c r="F21" s="76">
        <f t="shared" si="0"/>
        <v>60994485</v>
      </c>
      <c r="G21" s="86"/>
    </row>
    <row r="22" spans="1:7" s="57" customFormat="1" ht="23.25" customHeight="1" x14ac:dyDescent="0.25">
      <c r="A22" s="51"/>
      <c r="B22" s="51" t="s">
        <v>76</v>
      </c>
      <c r="C22" s="81">
        <f>SUM(C10:C21)</f>
        <v>736</v>
      </c>
      <c r="D22" s="56">
        <f t="shared" ref="D22:F22" si="1">SUM(D10:D21)</f>
        <v>147063622.5</v>
      </c>
      <c r="E22" s="56">
        <f t="shared" si="1"/>
        <v>284591550</v>
      </c>
      <c r="F22" s="56">
        <f t="shared" si="1"/>
        <v>431655172.5</v>
      </c>
      <c r="G22" s="56"/>
    </row>
    <row r="23" spans="1:7" x14ac:dyDescent="0.25">
      <c r="D23" s="91"/>
      <c r="E23" s="91"/>
      <c r="F23" s="91"/>
      <c r="G23" s="91"/>
    </row>
    <row r="24" spans="1:7" x14ac:dyDescent="0.25">
      <c r="B24" s="58"/>
      <c r="C24" s="57"/>
      <c r="D24" s="92"/>
      <c r="E24" s="92"/>
      <c r="F24" s="92"/>
      <c r="G24" s="92"/>
    </row>
    <row r="28" spans="1:7" x14ac:dyDescent="0.25">
      <c r="B28" s="57"/>
    </row>
  </sheetData>
  <mergeCells count="13">
    <mergeCell ref="G7:G8"/>
    <mergeCell ref="D23:G23"/>
    <mergeCell ref="D24:G24"/>
    <mergeCell ref="A1:G1"/>
    <mergeCell ref="A5:G5"/>
    <mergeCell ref="A2:G2"/>
    <mergeCell ref="A3:G3"/>
    <mergeCell ref="A4:G4"/>
    <mergeCell ref="A7:A8"/>
    <mergeCell ref="B7:B8"/>
    <mergeCell ref="C7:C8"/>
    <mergeCell ref="D7:E7"/>
    <mergeCell ref="F7:F8"/>
  </mergeCells>
  <pageMargins left="0.7" right="0.3" top="0.4" bottom="0.57999999999999996" header="0.2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2" workbookViewId="0">
      <selection activeCell="C11" sqref="C11:F22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27">
        <v>0</v>
      </c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27">
        <v>0</v>
      </c>
      <c r="G12" s="33"/>
    </row>
    <row r="13" spans="1:10" x14ac:dyDescent="0.25">
      <c r="A13" s="29">
        <v>3</v>
      </c>
      <c r="B13" s="34" t="s">
        <v>42</v>
      </c>
      <c r="C13" s="35">
        <v>1</v>
      </c>
      <c r="D13" s="36">
        <v>726300</v>
      </c>
      <c r="E13" s="37"/>
      <c r="F13" s="38">
        <v>726300</v>
      </c>
      <c r="G13" s="39"/>
    </row>
    <row r="14" spans="1:10" ht="30" x14ac:dyDescent="0.25">
      <c r="A14" s="22">
        <v>4</v>
      </c>
      <c r="B14" s="23" t="s">
        <v>43</v>
      </c>
      <c r="C14" s="24">
        <v>1</v>
      </c>
      <c r="D14" s="25">
        <v>62550</v>
      </c>
      <c r="E14" s="40"/>
      <c r="F14" s="27">
        <v>62550</v>
      </c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27"/>
      <c r="G15" s="27"/>
    </row>
    <row r="16" spans="1:10" ht="30" x14ac:dyDescent="0.25">
      <c r="A16" s="29">
        <v>6</v>
      </c>
      <c r="B16" s="23" t="s">
        <v>45</v>
      </c>
      <c r="C16" s="30">
        <v>12</v>
      </c>
      <c r="D16" s="31">
        <v>4701150</v>
      </c>
      <c r="E16" s="32"/>
      <c r="F16" s="27">
        <v>4701150</v>
      </c>
      <c r="G16" s="33"/>
    </row>
    <row r="17" spans="1:7" ht="30" x14ac:dyDescent="0.25">
      <c r="A17" s="29">
        <v>7</v>
      </c>
      <c r="B17" s="34" t="s">
        <v>46</v>
      </c>
      <c r="C17" s="35">
        <v>16</v>
      </c>
      <c r="D17" s="41">
        <v>8427150</v>
      </c>
      <c r="E17" s="36"/>
      <c r="F17" s="38">
        <v>8427150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27"/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27"/>
      <c r="G19" s="27"/>
    </row>
    <row r="20" spans="1:7" x14ac:dyDescent="0.25">
      <c r="A20" s="22">
        <v>10</v>
      </c>
      <c r="B20" s="23" t="s">
        <v>30</v>
      </c>
      <c r="C20" s="24">
        <v>13</v>
      </c>
      <c r="D20" s="25">
        <v>7668450</v>
      </c>
      <c r="E20" s="40"/>
      <c r="F20" s="27">
        <v>7668450</v>
      </c>
      <c r="G20" s="27"/>
    </row>
    <row r="21" spans="1:7" x14ac:dyDescent="0.25">
      <c r="A21" s="29">
        <v>11</v>
      </c>
      <c r="B21" s="23" t="s">
        <v>48</v>
      </c>
      <c r="C21" s="30">
        <v>20</v>
      </c>
      <c r="D21" s="31">
        <v>9826987.5</v>
      </c>
      <c r="E21" s="32"/>
      <c r="F21" s="38">
        <v>9826987.5</v>
      </c>
      <c r="G21" s="33"/>
    </row>
    <row r="22" spans="1:7" x14ac:dyDescent="0.25">
      <c r="A22" s="22">
        <v>12</v>
      </c>
      <c r="B22" s="23" t="s">
        <v>49</v>
      </c>
      <c r="C22" s="24">
        <v>33</v>
      </c>
      <c r="D22" s="25">
        <v>5898285</v>
      </c>
      <c r="E22" s="40"/>
      <c r="F22" s="27">
        <v>5898285</v>
      </c>
      <c r="G22" s="27"/>
    </row>
    <row r="23" spans="1:7" x14ac:dyDescent="0.25">
      <c r="A23" s="42"/>
      <c r="B23" s="43" t="s">
        <v>27</v>
      </c>
      <c r="C23" s="44">
        <f>SUM(C11:C22)</f>
        <v>96</v>
      </c>
      <c r="D23" s="44">
        <f t="shared" ref="D23:E23" si="0">SUM(D11:D22)</f>
        <v>37310872.5</v>
      </c>
      <c r="E23" s="44">
        <f t="shared" si="0"/>
        <v>0</v>
      </c>
      <c r="F23" s="44">
        <f>SUM(F11:F22)</f>
        <v>37310872.5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  <row r="27" spans="1:7" x14ac:dyDescent="0.25">
      <c r="C27" s="17">
        <v>242</v>
      </c>
      <c r="E27" s="17">
        <v>69983550</v>
      </c>
      <c r="F27" s="17">
        <v>69983550</v>
      </c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workbookViewId="0">
      <selection activeCell="C17" sqref="C17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2.140625" style="17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31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27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27"/>
      <c r="G12" s="33"/>
    </row>
    <row r="13" spans="1:10" x14ac:dyDescent="0.25">
      <c r="A13" s="29">
        <v>3</v>
      </c>
      <c r="B13" s="34" t="s">
        <v>42</v>
      </c>
      <c r="C13" s="35">
        <v>2</v>
      </c>
      <c r="D13" s="36">
        <v>1264950</v>
      </c>
      <c r="E13" s="37">
        <v>0</v>
      </c>
      <c r="F13" s="38">
        <v>1264950</v>
      </c>
      <c r="G13" s="39"/>
    </row>
    <row r="14" spans="1:10" ht="30" x14ac:dyDescent="0.25">
      <c r="A14" s="22">
        <v>4</v>
      </c>
      <c r="B14" s="23" t="s">
        <v>43</v>
      </c>
      <c r="C14" s="24">
        <v>1</v>
      </c>
      <c r="D14" s="25">
        <v>62550</v>
      </c>
      <c r="E14" s="40">
        <v>0</v>
      </c>
      <c r="F14" s="27">
        <v>62550</v>
      </c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27">
        <v>0</v>
      </c>
      <c r="G15" s="27"/>
    </row>
    <row r="16" spans="1:10" ht="30" x14ac:dyDescent="0.25">
      <c r="A16" s="29">
        <v>6</v>
      </c>
      <c r="B16" s="23" t="s">
        <v>45</v>
      </c>
      <c r="C16" s="30">
        <v>1</v>
      </c>
      <c r="D16" s="31">
        <v>375300</v>
      </c>
      <c r="E16" s="32"/>
      <c r="F16" s="27">
        <v>375300</v>
      </c>
      <c r="G16" s="33"/>
    </row>
    <row r="17" spans="1:7" ht="30" x14ac:dyDescent="0.25">
      <c r="A17" s="29">
        <v>7</v>
      </c>
      <c r="B17" s="34" t="s">
        <v>46</v>
      </c>
      <c r="C17" s="35">
        <v>9</v>
      </c>
      <c r="D17" s="41">
        <v>2953800</v>
      </c>
      <c r="E17" s="36">
        <v>0</v>
      </c>
      <c r="F17" s="38">
        <v>2953800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27"/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27"/>
      <c r="G19" s="27"/>
    </row>
    <row r="20" spans="1:7" x14ac:dyDescent="0.25">
      <c r="A20" s="22">
        <v>10</v>
      </c>
      <c r="B20" s="23" t="s">
        <v>30</v>
      </c>
      <c r="C20" s="24"/>
      <c r="D20" s="25"/>
      <c r="E20" s="40"/>
      <c r="F20" s="27"/>
      <c r="G20" s="27"/>
    </row>
    <row r="21" spans="1:7" x14ac:dyDescent="0.25">
      <c r="A21" s="29">
        <v>11</v>
      </c>
      <c r="B21" s="23" t="s">
        <v>48</v>
      </c>
      <c r="C21" s="30"/>
      <c r="D21" s="31"/>
      <c r="E21" s="32"/>
      <c r="F21" s="38"/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27"/>
      <c r="G22" s="27"/>
    </row>
    <row r="23" spans="1:7" x14ac:dyDescent="0.25">
      <c r="A23" s="42"/>
      <c r="B23" s="43" t="s">
        <v>27</v>
      </c>
      <c r="C23" s="44">
        <f>SUM(C11:C22)</f>
        <v>13</v>
      </c>
      <c r="D23" s="44">
        <f t="shared" ref="D23:E23" si="0">SUM(D11:D22)</f>
        <v>4656600</v>
      </c>
      <c r="E23" s="44">
        <f t="shared" si="0"/>
        <v>0</v>
      </c>
      <c r="F23" s="44">
        <f>SUM(F11:F22)</f>
        <v>4656600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2" workbookViewId="0">
      <selection activeCell="C11" sqref="C11:F22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6" width="14.8554687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27">
        <v>0</v>
      </c>
      <c r="G11" s="28"/>
    </row>
    <row r="12" spans="1:10" x14ac:dyDescent="0.25">
      <c r="A12" s="29">
        <v>2</v>
      </c>
      <c r="B12" s="23" t="s">
        <v>41</v>
      </c>
      <c r="C12" s="30">
        <v>1</v>
      </c>
      <c r="D12" s="31"/>
      <c r="E12" s="32">
        <v>117000</v>
      </c>
      <c r="F12" s="27">
        <v>117000</v>
      </c>
      <c r="G12" s="33"/>
    </row>
    <row r="13" spans="1:10" x14ac:dyDescent="0.25">
      <c r="A13" s="29">
        <v>3</v>
      </c>
      <c r="B13" s="34" t="s">
        <v>42</v>
      </c>
      <c r="C13" s="35">
        <v>1</v>
      </c>
      <c r="D13" s="36"/>
      <c r="E13" s="37">
        <v>726300</v>
      </c>
      <c r="F13" s="38">
        <v>726300</v>
      </c>
      <c r="G13" s="39"/>
    </row>
    <row r="14" spans="1:10" ht="30" x14ac:dyDescent="0.25">
      <c r="A14" s="22">
        <v>4</v>
      </c>
      <c r="B14" s="23" t="s">
        <v>43</v>
      </c>
      <c r="C14" s="24">
        <v>2</v>
      </c>
      <c r="D14" s="25"/>
      <c r="E14" s="40">
        <v>125100</v>
      </c>
      <c r="F14" s="38">
        <v>125100</v>
      </c>
      <c r="G14" s="27"/>
    </row>
    <row r="15" spans="1:10" ht="30" x14ac:dyDescent="0.25">
      <c r="A15" s="22">
        <v>5</v>
      </c>
      <c r="B15" s="23" t="s">
        <v>44</v>
      </c>
      <c r="C15" s="24">
        <v>6</v>
      </c>
      <c r="D15" s="25"/>
      <c r="E15" s="40">
        <v>1702800</v>
      </c>
      <c r="F15" s="38">
        <v>1702800</v>
      </c>
      <c r="G15" s="27"/>
    </row>
    <row r="16" spans="1:10" ht="30" x14ac:dyDescent="0.25">
      <c r="A16" s="29">
        <v>6</v>
      </c>
      <c r="B16" s="23" t="s">
        <v>45</v>
      </c>
      <c r="C16" s="30">
        <v>16</v>
      </c>
      <c r="D16" s="31"/>
      <c r="E16" s="32">
        <v>10414350</v>
      </c>
      <c r="F16" s="38">
        <v>10414350</v>
      </c>
      <c r="G16" s="33"/>
    </row>
    <row r="17" spans="1:7" ht="30" x14ac:dyDescent="0.25">
      <c r="A17" s="29">
        <v>7</v>
      </c>
      <c r="B17" s="34" t="s">
        <v>46</v>
      </c>
      <c r="C17" s="35">
        <v>199</v>
      </c>
      <c r="D17" s="41"/>
      <c r="E17" s="36">
        <v>137398050</v>
      </c>
      <c r="F17" s="38">
        <v>137398050</v>
      </c>
      <c r="G17" s="39"/>
    </row>
    <row r="18" spans="1:7" ht="30" x14ac:dyDescent="0.25">
      <c r="A18" s="22">
        <v>8</v>
      </c>
      <c r="B18" s="23" t="s">
        <v>47</v>
      </c>
      <c r="C18" s="24">
        <v>5</v>
      </c>
      <c r="D18" s="25"/>
      <c r="E18" s="40">
        <v>3631500</v>
      </c>
      <c r="F18" s="38">
        <v>3631500</v>
      </c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/>
      <c r="G19" s="27"/>
    </row>
    <row r="20" spans="1:7" x14ac:dyDescent="0.25">
      <c r="A20" s="22">
        <v>10</v>
      </c>
      <c r="B20" s="23" t="s">
        <v>30</v>
      </c>
      <c r="C20" s="24">
        <v>15</v>
      </c>
      <c r="D20" s="25"/>
      <c r="E20" s="40">
        <v>9792900</v>
      </c>
      <c r="F20" s="38">
        <v>9792900</v>
      </c>
      <c r="G20" s="27"/>
    </row>
    <row r="21" spans="1:7" x14ac:dyDescent="0.25">
      <c r="A21" s="29">
        <v>11</v>
      </c>
      <c r="B21" s="23" t="s">
        <v>48</v>
      </c>
      <c r="C21" s="30">
        <v>21</v>
      </c>
      <c r="D21" s="31"/>
      <c r="E21" s="32">
        <v>11869200</v>
      </c>
      <c r="F21" s="38">
        <v>11869200</v>
      </c>
      <c r="G21" s="33"/>
    </row>
    <row r="22" spans="1:7" x14ac:dyDescent="0.25">
      <c r="A22" s="22">
        <v>12</v>
      </c>
      <c r="B22" s="23" t="s">
        <v>49</v>
      </c>
      <c r="C22" s="24">
        <v>87</v>
      </c>
      <c r="D22" s="25"/>
      <c r="E22" s="40">
        <v>49415850</v>
      </c>
      <c r="F22" s="38">
        <v>49415850</v>
      </c>
      <c r="G22" s="27"/>
    </row>
    <row r="23" spans="1:7" x14ac:dyDescent="0.25">
      <c r="A23" s="42"/>
      <c r="B23" s="43" t="s">
        <v>27</v>
      </c>
      <c r="C23" s="44">
        <f>SUM(C11:C22)</f>
        <v>353</v>
      </c>
      <c r="D23" s="44">
        <f>SUM(D11:D22)</f>
        <v>0</v>
      </c>
      <c r="E23" s="44">
        <f>SUM(E11:E22)</f>
        <v>225193050</v>
      </c>
      <c r="F23" s="44">
        <f>SUM(F11:F22)</f>
        <v>225193050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  <row r="29" spans="1:7" x14ac:dyDescent="0.25">
      <c r="C29" s="17">
        <v>179</v>
      </c>
      <c r="D29" s="17">
        <v>147015</v>
      </c>
      <c r="E29" s="17">
        <v>114705900</v>
      </c>
      <c r="F29" s="17">
        <v>114852915</v>
      </c>
    </row>
    <row r="30" spans="1:7" x14ac:dyDescent="0.25">
      <c r="E30" s="48">
        <f>D23-E29</f>
        <v>-114705900</v>
      </c>
      <c r="F30" s="48">
        <f>F23-F29</f>
        <v>110340135</v>
      </c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workbookViewId="0">
      <selection activeCell="C11" sqref="C11:F22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38">
        <v>0</v>
      </c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/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/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/>
      <c r="G15" s="27"/>
    </row>
    <row r="16" spans="1:10" ht="30" x14ac:dyDescent="0.25">
      <c r="A16" s="29">
        <v>6</v>
      </c>
      <c r="B16" s="23" t="s">
        <v>45</v>
      </c>
      <c r="C16" s="30"/>
      <c r="D16" s="31"/>
      <c r="E16" s="32"/>
      <c r="F16" s="38"/>
      <c r="G16" s="33"/>
    </row>
    <row r="17" spans="1:7" ht="30" x14ac:dyDescent="0.25">
      <c r="A17" s="29">
        <v>7</v>
      </c>
      <c r="B17" s="34" t="s">
        <v>46</v>
      </c>
      <c r="C17" s="35">
        <v>109</v>
      </c>
      <c r="D17" s="41">
        <v>77597100</v>
      </c>
      <c r="E17" s="36"/>
      <c r="F17" s="38">
        <v>77597100</v>
      </c>
      <c r="G17" s="39"/>
    </row>
    <row r="18" spans="1:7" ht="30" x14ac:dyDescent="0.25">
      <c r="A18" s="22">
        <v>8</v>
      </c>
      <c r="B18" s="23" t="s">
        <v>47</v>
      </c>
      <c r="C18" s="24">
        <v>1</v>
      </c>
      <c r="D18" s="25">
        <v>726300</v>
      </c>
      <c r="E18" s="40"/>
      <c r="F18" s="38">
        <v>726300</v>
      </c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/>
      <c r="G19" s="27"/>
    </row>
    <row r="20" spans="1:7" x14ac:dyDescent="0.25">
      <c r="A20" s="22">
        <v>10</v>
      </c>
      <c r="B20" s="23" t="s">
        <v>30</v>
      </c>
      <c r="C20" s="24"/>
      <c r="D20" s="25"/>
      <c r="E20" s="40"/>
      <c r="F20" s="38"/>
      <c r="G20" s="27"/>
    </row>
    <row r="21" spans="1:7" x14ac:dyDescent="0.25">
      <c r="A21" s="29">
        <v>11</v>
      </c>
      <c r="B21" s="23" t="s">
        <v>48</v>
      </c>
      <c r="C21" s="30">
        <v>8</v>
      </c>
      <c r="D21" s="31">
        <v>4908600</v>
      </c>
      <c r="E21" s="32"/>
      <c r="F21" s="38">
        <v>4908600</v>
      </c>
      <c r="G21" s="33"/>
    </row>
    <row r="22" spans="1:7" x14ac:dyDescent="0.25">
      <c r="A22" s="22">
        <v>12</v>
      </c>
      <c r="B22" s="23" t="s">
        <v>49</v>
      </c>
      <c r="C22" s="24">
        <v>7</v>
      </c>
      <c r="D22" s="25">
        <v>4855500</v>
      </c>
      <c r="E22" s="40"/>
      <c r="F22" s="38">
        <v>4855500</v>
      </c>
      <c r="G22" s="27"/>
    </row>
    <row r="23" spans="1:7" x14ac:dyDescent="0.25">
      <c r="A23" s="42"/>
      <c r="B23" s="43" t="s">
        <v>27</v>
      </c>
      <c r="C23" s="44">
        <f>SUM(C11:C22)</f>
        <v>125</v>
      </c>
      <c r="D23" s="44">
        <f t="shared" ref="D23:E23" si="0">SUM(D11:D22)</f>
        <v>88087500</v>
      </c>
      <c r="E23" s="44">
        <f t="shared" si="0"/>
        <v>0</v>
      </c>
      <c r="F23" s="44">
        <f>SUM(F11:F22)</f>
        <v>88087500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2" workbookViewId="0">
      <selection activeCell="C16" sqref="C16:F17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38"/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/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/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/>
      <c r="G15" s="27"/>
    </row>
    <row r="16" spans="1:10" ht="30" x14ac:dyDescent="0.25">
      <c r="A16" s="29">
        <v>6</v>
      </c>
      <c r="B16" s="23" t="s">
        <v>45</v>
      </c>
      <c r="C16" s="30">
        <v>1</v>
      </c>
      <c r="D16" s="31"/>
      <c r="E16" s="32">
        <v>726300</v>
      </c>
      <c r="F16" s="38">
        <v>726300</v>
      </c>
      <c r="G16" s="33"/>
    </row>
    <row r="17" spans="1:7" ht="30" x14ac:dyDescent="0.25">
      <c r="A17" s="29">
        <v>7</v>
      </c>
      <c r="B17" s="34" t="s">
        <v>46</v>
      </c>
      <c r="C17" s="35">
        <v>5</v>
      </c>
      <c r="D17" s="41"/>
      <c r="E17" s="36">
        <v>3514500</v>
      </c>
      <c r="F17" s="38">
        <v>3514500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38"/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/>
      <c r="G19" s="27"/>
    </row>
    <row r="20" spans="1:7" x14ac:dyDescent="0.25">
      <c r="A20" s="22">
        <v>10</v>
      </c>
      <c r="B20" s="23" t="s">
        <v>30</v>
      </c>
      <c r="C20" s="24"/>
      <c r="D20" s="25"/>
      <c r="E20" s="40"/>
      <c r="F20" s="38"/>
      <c r="G20" s="27"/>
    </row>
    <row r="21" spans="1:7" x14ac:dyDescent="0.25">
      <c r="A21" s="29">
        <v>11</v>
      </c>
      <c r="B21" s="23" t="s">
        <v>48</v>
      </c>
      <c r="C21" s="30"/>
      <c r="D21" s="31"/>
      <c r="E21" s="32"/>
      <c r="F21" s="38"/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38"/>
      <c r="G22" s="27"/>
    </row>
    <row r="23" spans="1:7" x14ac:dyDescent="0.25">
      <c r="A23" s="42"/>
      <c r="B23" s="43" t="s">
        <v>27</v>
      </c>
      <c r="C23" s="44">
        <f>SUM(C11:C22)</f>
        <v>6</v>
      </c>
      <c r="D23" s="44">
        <f t="shared" ref="D23:E23" si="0">SUM(D11:D22)</f>
        <v>0</v>
      </c>
      <c r="E23" s="44">
        <f t="shared" si="0"/>
        <v>4240800</v>
      </c>
      <c r="F23" s="44">
        <f>SUM(F11:F22)</f>
        <v>4240800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  <row r="27" spans="1:7" x14ac:dyDescent="0.25">
      <c r="C27" s="17">
        <v>33</v>
      </c>
      <c r="E27" s="17">
        <v>19429650</v>
      </c>
      <c r="F27" s="17">
        <v>19429650</v>
      </c>
    </row>
    <row r="28" spans="1:7" x14ac:dyDescent="0.25">
      <c r="F28" s="48">
        <f>F23-E27</f>
        <v>-15188850</v>
      </c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2" workbookViewId="0">
      <selection activeCell="G21" sqref="G21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2.140625" style="17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38"/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/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/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/>
      <c r="G15" s="27"/>
    </row>
    <row r="16" spans="1:10" ht="30" x14ac:dyDescent="0.25">
      <c r="A16" s="29">
        <v>6</v>
      </c>
      <c r="B16" s="23" t="s">
        <v>45</v>
      </c>
      <c r="C16" s="30"/>
      <c r="D16" s="31"/>
      <c r="E16" s="32"/>
      <c r="F16" s="38"/>
      <c r="G16" s="33"/>
    </row>
    <row r="17" spans="1:7" ht="30" x14ac:dyDescent="0.25">
      <c r="A17" s="29">
        <v>7</v>
      </c>
      <c r="B17" s="34" t="s">
        <v>46</v>
      </c>
      <c r="C17" s="35"/>
      <c r="D17" s="41"/>
      <c r="E17" s="36"/>
      <c r="F17" s="38"/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38"/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/>
      <c r="G19" s="27"/>
    </row>
    <row r="20" spans="1:7" x14ac:dyDescent="0.25">
      <c r="A20" s="22">
        <v>10</v>
      </c>
      <c r="B20" s="23" t="s">
        <v>30</v>
      </c>
      <c r="C20" s="24">
        <v>3</v>
      </c>
      <c r="D20" s="25"/>
      <c r="E20" s="40">
        <v>1991250</v>
      </c>
      <c r="F20" s="38"/>
      <c r="G20" s="27"/>
    </row>
    <row r="21" spans="1:7" x14ac:dyDescent="0.25">
      <c r="A21" s="29">
        <v>11</v>
      </c>
      <c r="B21" s="23" t="s">
        <v>48</v>
      </c>
      <c r="C21" s="30">
        <v>1</v>
      </c>
      <c r="D21" s="31"/>
      <c r="E21" s="32">
        <v>726300</v>
      </c>
      <c r="F21" s="38"/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38"/>
      <c r="G22" s="27"/>
    </row>
    <row r="23" spans="1:7" x14ac:dyDescent="0.25">
      <c r="A23" s="42"/>
      <c r="B23" s="43" t="s">
        <v>27</v>
      </c>
      <c r="C23" s="44">
        <f>SUM(C11:C22)</f>
        <v>4</v>
      </c>
      <c r="D23" s="44">
        <f t="shared" ref="D23:E23" si="0">SUM(D11:D22)</f>
        <v>0</v>
      </c>
      <c r="E23" s="44">
        <f t="shared" si="0"/>
        <v>2717550</v>
      </c>
      <c r="F23" s="44">
        <f>SUM(F11:F22)</f>
        <v>0</v>
      </c>
      <c r="G23" s="44"/>
    </row>
    <row r="24" spans="1:7" ht="16.5" x14ac:dyDescent="0.25">
      <c r="A24" s="45"/>
      <c r="B24" s="45"/>
      <c r="C24" s="112" t="s">
        <v>67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C11" sqref="C11:F22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6" width="14.8554687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>
        <v>0</v>
      </c>
      <c r="D11" s="25">
        <v>0</v>
      </c>
      <c r="E11" s="26"/>
      <c r="F11" s="27">
        <v>0</v>
      </c>
      <c r="G11" s="28"/>
    </row>
    <row r="12" spans="1:10" x14ac:dyDescent="0.25">
      <c r="A12" s="29">
        <v>2</v>
      </c>
      <c r="B12" s="23" t="s">
        <v>41</v>
      </c>
      <c r="C12" s="30">
        <v>1</v>
      </c>
      <c r="D12" s="31">
        <v>0</v>
      </c>
      <c r="E12" s="32">
        <v>726300</v>
      </c>
      <c r="F12" s="27">
        <v>726300</v>
      </c>
      <c r="G12" s="33"/>
    </row>
    <row r="13" spans="1:10" x14ac:dyDescent="0.25">
      <c r="A13" s="29">
        <v>3</v>
      </c>
      <c r="B13" s="34" t="s">
        <v>42</v>
      </c>
      <c r="C13" s="35">
        <v>0</v>
      </c>
      <c r="D13" s="36">
        <v>0</v>
      </c>
      <c r="E13" s="37">
        <v>0</v>
      </c>
      <c r="F13" s="27">
        <v>0</v>
      </c>
      <c r="G13" s="39"/>
    </row>
    <row r="14" spans="1:10" ht="30" x14ac:dyDescent="0.25">
      <c r="A14" s="22">
        <v>4</v>
      </c>
      <c r="B14" s="23" t="s">
        <v>43</v>
      </c>
      <c r="C14" s="24">
        <v>3</v>
      </c>
      <c r="D14" s="25">
        <v>0</v>
      </c>
      <c r="E14" s="40">
        <v>187650</v>
      </c>
      <c r="F14" s="27">
        <v>187650</v>
      </c>
      <c r="G14" s="27"/>
    </row>
    <row r="15" spans="1:10" ht="30" x14ac:dyDescent="0.25">
      <c r="A15" s="22">
        <v>5</v>
      </c>
      <c r="B15" s="23" t="s">
        <v>44</v>
      </c>
      <c r="C15" s="24">
        <v>0</v>
      </c>
      <c r="D15" s="25">
        <v>0</v>
      </c>
      <c r="E15" s="40"/>
      <c r="F15" s="27">
        <v>0</v>
      </c>
      <c r="G15" s="27"/>
    </row>
    <row r="16" spans="1:10" ht="30" x14ac:dyDescent="0.25">
      <c r="A16" s="29">
        <v>6</v>
      </c>
      <c r="B16" s="23" t="s">
        <v>45</v>
      </c>
      <c r="C16" s="30">
        <v>4</v>
      </c>
      <c r="D16" s="31">
        <v>0</v>
      </c>
      <c r="E16" s="32">
        <v>585000</v>
      </c>
      <c r="F16" s="27">
        <v>585000</v>
      </c>
      <c r="G16" s="33"/>
    </row>
    <row r="17" spans="1:7" ht="30" x14ac:dyDescent="0.25">
      <c r="A17" s="29">
        <v>7</v>
      </c>
      <c r="B17" s="34" t="s">
        <v>46</v>
      </c>
      <c r="C17" s="35">
        <v>31</v>
      </c>
      <c r="D17" s="41">
        <v>0</v>
      </c>
      <c r="E17" s="36">
        <v>14251050</v>
      </c>
      <c r="F17" s="27">
        <v>14251050</v>
      </c>
      <c r="G17" s="39"/>
    </row>
    <row r="18" spans="1:7" ht="30" x14ac:dyDescent="0.25">
      <c r="A18" s="22">
        <v>8</v>
      </c>
      <c r="B18" s="23" t="s">
        <v>47</v>
      </c>
      <c r="C18" s="24">
        <v>11</v>
      </c>
      <c r="D18" s="25">
        <v>0</v>
      </c>
      <c r="E18" s="40">
        <v>4888350</v>
      </c>
      <c r="F18" s="27">
        <v>4888350</v>
      </c>
      <c r="G18" s="27"/>
    </row>
    <row r="19" spans="1:7" ht="30" x14ac:dyDescent="0.25">
      <c r="A19" s="22">
        <v>9</v>
      </c>
      <c r="B19" s="23" t="s">
        <v>16</v>
      </c>
      <c r="C19" s="24">
        <v>0</v>
      </c>
      <c r="D19" s="25">
        <v>0</v>
      </c>
      <c r="E19" s="40"/>
      <c r="F19" s="27">
        <v>0</v>
      </c>
      <c r="G19" s="27"/>
    </row>
    <row r="20" spans="1:7" x14ac:dyDescent="0.25">
      <c r="A20" s="22">
        <v>10</v>
      </c>
      <c r="B20" s="23" t="s">
        <v>30</v>
      </c>
      <c r="C20" s="24">
        <v>10</v>
      </c>
      <c r="D20" s="25">
        <v>0</v>
      </c>
      <c r="E20" s="40">
        <v>5532600</v>
      </c>
      <c r="F20" s="27">
        <v>5532600</v>
      </c>
      <c r="G20" s="27"/>
    </row>
    <row r="21" spans="1:7" x14ac:dyDescent="0.25">
      <c r="A21" s="29">
        <v>11</v>
      </c>
      <c r="B21" s="23" t="s">
        <v>48</v>
      </c>
      <c r="C21" s="30">
        <v>0</v>
      </c>
      <c r="D21" s="31">
        <v>0</v>
      </c>
      <c r="E21" s="32">
        <v>0</v>
      </c>
      <c r="F21" s="27">
        <v>0</v>
      </c>
      <c r="G21" s="33"/>
    </row>
    <row r="22" spans="1:7" x14ac:dyDescent="0.25">
      <c r="A22" s="22">
        <v>12</v>
      </c>
      <c r="B22" s="23" t="s">
        <v>49</v>
      </c>
      <c r="C22" s="24">
        <v>0</v>
      </c>
      <c r="D22" s="25">
        <v>0</v>
      </c>
      <c r="E22" s="40">
        <v>0</v>
      </c>
      <c r="F22" s="27">
        <v>0</v>
      </c>
      <c r="G22" s="27"/>
    </row>
    <row r="23" spans="1:7" x14ac:dyDescent="0.25">
      <c r="A23" s="42"/>
      <c r="B23" s="43" t="s">
        <v>27</v>
      </c>
      <c r="C23" s="44">
        <f>SUM(C11:C22)</f>
        <v>60</v>
      </c>
      <c r="D23" s="44">
        <f t="shared" ref="D23:E23" si="0">SUM(D11:D22)</f>
        <v>0</v>
      </c>
      <c r="E23" s="44">
        <f t="shared" si="0"/>
        <v>26170950</v>
      </c>
      <c r="F23" s="44">
        <f>SUM(F11:F22)</f>
        <v>26170950</v>
      </c>
      <c r="G23" s="44"/>
    </row>
    <row r="24" spans="1:7" ht="16.5" x14ac:dyDescent="0.25">
      <c r="A24" s="45"/>
      <c r="B24" s="45"/>
      <c r="C24" s="112" t="s">
        <v>68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  <row r="28" spans="1:7" x14ac:dyDescent="0.25">
      <c r="C28" s="17">
        <v>336</v>
      </c>
      <c r="E28" s="17">
        <v>158772645</v>
      </c>
      <c r="F28" s="17">
        <v>158772645</v>
      </c>
    </row>
    <row r="29" spans="1:7" x14ac:dyDescent="0.25">
      <c r="F29" s="48">
        <f>D23-F28</f>
        <v>-158772645</v>
      </c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8"/>
  <sheetViews>
    <sheetView topLeftCell="A7" workbookViewId="0">
      <selection activeCell="K11" sqref="K11"/>
    </sheetView>
  </sheetViews>
  <sheetFormatPr defaultRowHeight="15.75" x14ac:dyDescent="0.25"/>
  <cols>
    <col min="1" max="1" width="4.140625" style="53" customWidth="1"/>
    <col min="2" max="2" width="58" style="54" customWidth="1"/>
    <col min="3" max="3" width="10.42578125" style="53" customWidth="1"/>
    <col min="4" max="4" width="14" style="54" bestFit="1" customWidth="1"/>
    <col min="5" max="5" width="13.7109375" style="54" customWidth="1"/>
    <col min="6" max="6" width="14.5703125" style="54" customWidth="1"/>
    <col min="7" max="7" width="17.140625" style="54" customWidth="1"/>
    <col min="8" max="8" width="9.140625" style="54" hidden="1" customWidth="1"/>
    <col min="9" max="9" width="0" style="54" hidden="1" customWidth="1"/>
    <col min="10" max="16384" width="9.140625" style="54"/>
  </cols>
  <sheetData>
    <row r="1" spans="1:9" x14ac:dyDescent="0.25">
      <c r="A1" s="92" t="s">
        <v>82</v>
      </c>
      <c r="B1" s="92"/>
      <c r="C1" s="92"/>
      <c r="D1" s="92"/>
      <c r="E1" s="92"/>
      <c r="F1" s="92"/>
      <c r="G1" s="92"/>
    </row>
    <row r="2" spans="1:9" ht="18.75" x14ac:dyDescent="0.25">
      <c r="A2" s="94" t="s">
        <v>80</v>
      </c>
      <c r="B2" s="94"/>
      <c r="C2" s="94"/>
      <c r="D2" s="94"/>
      <c r="E2" s="94"/>
      <c r="F2" s="94"/>
      <c r="G2" s="94"/>
    </row>
    <row r="3" spans="1:9" ht="18.75" x14ac:dyDescent="0.25">
      <c r="A3" s="94" t="s">
        <v>79</v>
      </c>
      <c r="B3" s="94"/>
      <c r="C3" s="94"/>
      <c r="D3" s="94"/>
      <c r="E3" s="94"/>
      <c r="F3" s="94"/>
      <c r="G3" s="94"/>
    </row>
    <row r="4" spans="1:9" s="87" customFormat="1" ht="16.5" x14ac:dyDescent="0.25">
      <c r="A4" s="93" t="s">
        <v>77</v>
      </c>
      <c r="B4" s="93"/>
      <c r="C4" s="93"/>
      <c r="D4" s="93"/>
      <c r="E4" s="93"/>
      <c r="F4" s="93"/>
      <c r="G4" s="93"/>
    </row>
    <row r="6" spans="1:9" ht="59.25" customHeight="1" x14ac:dyDescent="0.25">
      <c r="A6" s="96" t="s">
        <v>75</v>
      </c>
      <c r="B6" s="96" t="s">
        <v>78</v>
      </c>
      <c r="C6" s="96" t="s">
        <v>17</v>
      </c>
      <c r="D6" s="97" t="s">
        <v>22</v>
      </c>
      <c r="E6" s="98"/>
      <c r="F6" s="96" t="s">
        <v>20</v>
      </c>
      <c r="G6" s="89" t="s">
        <v>21</v>
      </c>
    </row>
    <row r="7" spans="1:9" ht="63" customHeight="1" x14ac:dyDescent="0.25">
      <c r="A7" s="96"/>
      <c r="B7" s="96"/>
      <c r="C7" s="96"/>
      <c r="D7" s="51" t="s">
        <v>18</v>
      </c>
      <c r="E7" s="52" t="s">
        <v>19</v>
      </c>
      <c r="F7" s="96"/>
      <c r="G7" s="90"/>
    </row>
    <row r="8" spans="1:9" s="62" customFormat="1" x14ac:dyDescent="0.25">
      <c r="A8" s="61" t="s">
        <v>5</v>
      </c>
      <c r="B8" s="61" t="s">
        <v>6</v>
      </c>
      <c r="C8" s="61">
        <v>1</v>
      </c>
      <c r="D8" s="61">
        <v>2</v>
      </c>
      <c r="E8" s="61">
        <v>3</v>
      </c>
      <c r="F8" s="61" t="s">
        <v>7</v>
      </c>
      <c r="G8" s="61">
        <v>5</v>
      </c>
    </row>
    <row r="9" spans="1:9" x14ac:dyDescent="0.25">
      <c r="A9" s="63">
        <v>1</v>
      </c>
      <c r="B9" s="64" t="s">
        <v>53</v>
      </c>
      <c r="C9" s="78">
        <f>vp!C23</f>
        <v>0</v>
      </c>
      <c r="D9" s="65">
        <f>vp!D23</f>
        <v>0</v>
      </c>
      <c r="E9" s="65">
        <f>vp!E23</f>
        <v>0</v>
      </c>
      <c r="F9" s="66">
        <f>D9+E9</f>
        <v>0</v>
      </c>
      <c r="G9" s="66"/>
      <c r="H9" s="54" t="e">
        <f t="shared" ref="H9:H12" si="0">F9/C9</f>
        <v>#DIV/0!</v>
      </c>
    </row>
    <row r="10" spans="1:9" x14ac:dyDescent="0.25">
      <c r="A10" s="67">
        <v>2</v>
      </c>
      <c r="B10" s="68" t="s">
        <v>54</v>
      </c>
      <c r="C10" s="79">
        <f>qn!C23</f>
        <v>21</v>
      </c>
      <c r="D10" s="69">
        <f>qn!D23</f>
        <v>210600</v>
      </c>
      <c r="E10" s="69">
        <f>qn!E23</f>
        <v>11680200</v>
      </c>
      <c r="F10" s="70">
        <f t="shared" ref="F10:F20" si="1">D10+E10</f>
        <v>11890800</v>
      </c>
      <c r="G10" s="70"/>
      <c r="H10" s="54">
        <f t="shared" si="0"/>
        <v>566228.57142857148</v>
      </c>
      <c r="I10" s="54">
        <f>F10/C10</f>
        <v>566228.57142857148</v>
      </c>
    </row>
    <row r="11" spans="1:9" x14ac:dyDescent="0.25">
      <c r="A11" s="67">
        <v>3</v>
      </c>
      <c r="B11" s="68" t="s">
        <v>55</v>
      </c>
      <c r="C11" s="79">
        <f>tp!C23</f>
        <v>17</v>
      </c>
      <c r="D11" s="69">
        <f>tp!D23</f>
        <v>10517400</v>
      </c>
      <c r="E11" s="69">
        <f>tp!E23</f>
        <v>0</v>
      </c>
      <c r="F11" s="70">
        <f t="shared" si="1"/>
        <v>10517400</v>
      </c>
      <c r="G11" s="70"/>
      <c r="H11" s="54">
        <f t="shared" si="0"/>
        <v>618670.5882352941</v>
      </c>
      <c r="I11" s="54">
        <f>F11/C11</f>
        <v>618670.5882352941</v>
      </c>
    </row>
    <row r="12" spans="1:9" x14ac:dyDescent="0.25">
      <c r="A12" s="67">
        <v>4</v>
      </c>
      <c r="B12" s="68" t="s">
        <v>56</v>
      </c>
      <c r="C12" s="79">
        <f>vc!C23</f>
        <v>29</v>
      </c>
      <c r="D12" s="69">
        <f>vc!D23</f>
        <v>0</v>
      </c>
      <c r="E12" s="69">
        <f>vc!E23</f>
        <v>14589000</v>
      </c>
      <c r="F12" s="70">
        <f t="shared" si="1"/>
        <v>14589000</v>
      </c>
      <c r="G12" s="70"/>
      <c r="H12" s="54">
        <f t="shared" si="0"/>
        <v>503068.96551724139</v>
      </c>
      <c r="I12" s="54">
        <f t="shared" ref="I12:I21" si="2">F12/C12</f>
        <v>503068.96551724139</v>
      </c>
    </row>
    <row r="13" spans="1:9" x14ac:dyDescent="0.25">
      <c r="A13" s="67">
        <v>5</v>
      </c>
      <c r="B13" s="68" t="s">
        <v>64</v>
      </c>
      <c r="C13" s="79">
        <f>an!C23</f>
        <v>12</v>
      </c>
      <c r="D13" s="69">
        <f>an!D23</f>
        <v>6280650</v>
      </c>
      <c r="E13" s="69">
        <f>an!E23</f>
        <v>0</v>
      </c>
      <c r="F13" s="70">
        <f t="shared" si="1"/>
        <v>6280650</v>
      </c>
      <c r="G13" s="70"/>
      <c r="H13" s="54">
        <f>F13/C13</f>
        <v>523387.5</v>
      </c>
      <c r="I13" s="54">
        <f t="shared" si="2"/>
        <v>523387.5</v>
      </c>
    </row>
    <row r="14" spans="1:9" x14ac:dyDescent="0.25">
      <c r="A14" s="67">
        <v>6</v>
      </c>
      <c r="B14" s="68" t="s">
        <v>57</v>
      </c>
      <c r="C14" s="79">
        <f>ts!C23</f>
        <v>96</v>
      </c>
      <c r="D14" s="69">
        <f>ts!D23</f>
        <v>37310872.5</v>
      </c>
      <c r="E14" s="69">
        <f>ts!E23</f>
        <v>0</v>
      </c>
      <c r="F14" s="70">
        <f t="shared" si="1"/>
        <v>37310872.5</v>
      </c>
      <c r="G14" s="70"/>
      <c r="H14" s="54">
        <f t="shared" ref="H14:H21" si="3">F14/C14</f>
        <v>388654.921875</v>
      </c>
      <c r="I14" s="54">
        <f t="shared" si="2"/>
        <v>388654.921875</v>
      </c>
    </row>
    <row r="15" spans="1:9" x14ac:dyDescent="0.25">
      <c r="A15" s="67">
        <v>7</v>
      </c>
      <c r="B15" s="68" t="s">
        <v>58</v>
      </c>
      <c r="C15" s="79">
        <f>vt!C23</f>
        <v>13</v>
      </c>
      <c r="D15" s="69">
        <f>vt!D23</f>
        <v>4656600</v>
      </c>
      <c r="E15" s="69">
        <f>vt!E23</f>
        <v>0</v>
      </c>
      <c r="F15" s="70">
        <f t="shared" si="1"/>
        <v>4656600</v>
      </c>
      <c r="G15" s="70"/>
      <c r="H15" s="54">
        <f t="shared" si="3"/>
        <v>358200</v>
      </c>
      <c r="I15" s="54">
        <f t="shared" si="2"/>
        <v>358200</v>
      </c>
    </row>
    <row r="16" spans="1:9" x14ac:dyDescent="0.25">
      <c r="A16" s="67">
        <v>8</v>
      </c>
      <c r="B16" s="68" t="s">
        <v>59</v>
      </c>
      <c r="C16" s="79">
        <f>pc!C23</f>
        <v>353</v>
      </c>
      <c r="D16" s="69">
        <f>pc!D23</f>
        <v>0</v>
      </c>
      <c r="E16" s="69">
        <f>pc!E23</f>
        <v>225193050</v>
      </c>
      <c r="F16" s="70">
        <f t="shared" si="1"/>
        <v>225193050</v>
      </c>
      <c r="G16" s="70"/>
      <c r="H16" s="54">
        <f t="shared" si="3"/>
        <v>637940.6515580737</v>
      </c>
      <c r="I16" s="54">
        <f t="shared" si="2"/>
        <v>637940.6515580737</v>
      </c>
    </row>
    <row r="17" spans="1:9" x14ac:dyDescent="0.25">
      <c r="A17" s="67">
        <v>9</v>
      </c>
      <c r="B17" s="68" t="s">
        <v>60</v>
      </c>
      <c r="C17" s="79">
        <f>pm!C23</f>
        <v>125</v>
      </c>
      <c r="D17" s="69">
        <f>pm!D23</f>
        <v>88087500</v>
      </c>
      <c r="E17" s="69">
        <f>pm!E23</f>
        <v>0</v>
      </c>
      <c r="F17" s="70">
        <f t="shared" si="1"/>
        <v>88087500</v>
      </c>
      <c r="G17" s="70"/>
      <c r="H17" s="54">
        <f t="shared" si="3"/>
        <v>704700</v>
      </c>
      <c r="I17" s="54">
        <f t="shared" si="2"/>
        <v>704700</v>
      </c>
    </row>
    <row r="18" spans="1:9" x14ac:dyDescent="0.25">
      <c r="A18" s="67">
        <v>10</v>
      </c>
      <c r="B18" s="68" t="s">
        <v>61</v>
      </c>
      <c r="C18" s="79">
        <f>ha!C23</f>
        <v>6</v>
      </c>
      <c r="D18" s="69">
        <f>ha!D23</f>
        <v>0</v>
      </c>
      <c r="E18" s="69">
        <f>ha!E23</f>
        <v>4240800</v>
      </c>
      <c r="F18" s="70">
        <f t="shared" si="1"/>
        <v>4240800</v>
      </c>
      <c r="G18" s="70"/>
      <c r="H18" s="54">
        <f t="shared" si="3"/>
        <v>706800</v>
      </c>
      <c r="I18" s="54">
        <f t="shared" si="2"/>
        <v>706800</v>
      </c>
    </row>
    <row r="19" spans="1:9" x14ac:dyDescent="0.25">
      <c r="A19" s="67">
        <v>11</v>
      </c>
      <c r="B19" s="71" t="s">
        <v>62</v>
      </c>
      <c r="C19" s="79">
        <f>al!C23</f>
        <v>4</v>
      </c>
      <c r="D19" s="69">
        <f>al!D23</f>
        <v>0</v>
      </c>
      <c r="E19" s="69">
        <f>al!E23</f>
        <v>2717550</v>
      </c>
      <c r="F19" s="70">
        <f t="shared" si="1"/>
        <v>2717550</v>
      </c>
      <c r="G19" s="72"/>
      <c r="H19" s="54">
        <f t="shared" si="3"/>
        <v>679387.5</v>
      </c>
      <c r="I19" s="54">
        <f t="shared" si="2"/>
        <v>679387.5</v>
      </c>
    </row>
    <row r="20" spans="1:9" x14ac:dyDescent="0.25">
      <c r="A20" s="73">
        <v>12</v>
      </c>
      <c r="B20" s="74" t="s">
        <v>63</v>
      </c>
      <c r="C20" s="80">
        <f>hn!C23</f>
        <v>60</v>
      </c>
      <c r="D20" s="75">
        <f>hn!D23</f>
        <v>0</v>
      </c>
      <c r="E20" s="75">
        <f>hn!E23</f>
        <v>26170950</v>
      </c>
      <c r="F20" s="76">
        <f t="shared" si="1"/>
        <v>26170950</v>
      </c>
      <c r="G20" s="77"/>
      <c r="H20" s="54">
        <f t="shared" si="3"/>
        <v>436182.5</v>
      </c>
      <c r="I20" s="54">
        <f t="shared" si="2"/>
        <v>436182.5</v>
      </c>
    </row>
    <row r="21" spans="1:9" s="57" customFormat="1" ht="22.5" customHeight="1" x14ac:dyDescent="0.25">
      <c r="A21" s="51"/>
      <c r="B21" s="51" t="s">
        <v>76</v>
      </c>
      <c r="C21" s="81">
        <f>SUM(C9:C20)</f>
        <v>736</v>
      </c>
      <c r="D21" s="56">
        <f>SUM(D9:D20)</f>
        <v>147063622.5</v>
      </c>
      <c r="E21" s="56">
        <f>SUM(E9:E20)</f>
        <v>284591550</v>
      </c>
      <c r="F21" s="56">
        <f>SUM(F9:F20)</f>
        <v>431655172.5</v>
      </c>
      <c r="G21" s="56"/>
      <c r="H21" s="57">
        <f t="shared" si="3"/>
        <v>586488.00611413049</v>
      </c>
      <c r="I21" s="57">
        <f t="shared" si="2"/>
        <v>586488.00611413049</v>
      </c>
    </row>
    <row r="22" spans="1:9" x14ac:dyDescent="0.25">
      <c r="D22" s="91"/>
      <c r="E22" s="91"/>
      <c r="F22" s="91"/>
      <c r="G22" s="91"/>
    </row>
    <row r="23" spans="1:9" x14ac:dyDescent="0.25">
      <c r="B23" s="58"/>
      <c r="C23" s="55"/>
      <c r="D23" s="92"/>
      <c r="E23" s="92"/>
      <c r="F23" s="92"/>
      <c r="G23" s="92"/>
    </row>
    <row r="25" spans="1:9" ht="17.25" customHeight="1" x14ac:dyDescent="0.25"/>
    <row r="26" spans="1:9" hidden="1" x14ac:dyDescent="0.25"/>
    <row r="27" spans="1:9" hidden="1" x14ac:dyDescent="0.25">
      <c r="C27" s="59"/>
      <c r="D27" s="60"/>
      <c r="E27" s="60"/>
      <c r="F27" s="60"/>
      <c r="G27" s="60"/>
    </row>
    <row r="28" spans="1:9" hidden="1" x14ac:dyDescent="0.25"/>
  </sheetData>
  <mergeCells count="12">
    <mergeCell ref="G6:G7"/>
    <mergeCell ref="D22:G22"/>
    <mergeCell ref="D23:G23"/>
    <mergeCell ref="A1:G1"/>
    <mergeCell ref="A3:G3"/>
    <mergeCell ref="A2:G2"/>
    <mergeCell ref="A4:G4"/>
    <mergeCell ref="A6:A7"/>
    <mergeCell ref="B6:B7"/>
    <mergeCell ref="C6:C7"/>
    <mergeCell ref="D6:E6"/>
    <mergeCell ref="F6:F7"/>
  </mergeCells>
  <pageMargins left="0.7" right="0.39" top="0.38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J13" sqref="J13"/>
    </sheetView>
  </sheetViews>
  <sheetFormatPr defaultRowHeight="15.75" x14ac:dyDescent="0.25"/>
  <cols>
    <col min="1" max="1" width="4.140625" style="1" customWidth="1"/>
    <col min="2" max="2" width="58" style="1" customWidth="1"/>
    <col min="3" max="3" width="10.42578125" style="1" customWidth="1"/>
    <col min="4" max="4" width="14" style="1" bestFit="1" customWidth="1"/>
    <col min="5" max="5" width="13.7109375" style="1" customWidth="1"/>
    <col min="6" max="6" width="14.5703125" style="1" customWidth="1"/>
    <col min="7" max="7" width="12.5703125" style="1" customWidth="1"/>
    <col min="8" max="8" width="9.140625" style="1" hidden="1" customWidth="1"/>
    <col min="9" max="9" width="0" style="1" hidden="1" customWidth="1"/>
    <col min="10" max="16384" width="9.140625" style="1"/>
  </cols>
  <sheetData>
    <row r="1" spans="1:10" x14ac:dyDescent="0.25">
      <c r="A1" s="1" t="s">
        <v>28</v>
      </c>
      <c r="C1" s="99" t="s">
        <v>24</v>
      </c>
      <c r="D1" s="99"/>
      <c r="E1" s="99"/>
      <c r="F1" s="99"/>
      <c r="G1" s="99"/>
    </row>
    <row r="2" spans="1:10" x14ac:dyDescent="0.25">
      <c r="A2" s="2" t="s">
        <v>23</v>
      </c>
      <c r="C2" s="100" t="s">
        <v>0</v>
      </c>
      <c r="D2" s="100"/>
      <c r="E2" s="100"/>
      <c r="F2" s="100"/>
      <c r="G2" s="100"/>
    </row>
    <row r="4" spans="1:10" ht="18.75" x14ac:dyDescent="0.3">
      <c r="A4" s="102" t="s">
        <v>69</v>
      </c>
      <c r="B4" s="102"/>
      <c r="C4" s="102"/>
      <c r="D4" s="102"/>
      <c r="E4" s="102"/>
      <c r="F4" s="102"/>
      <c r="G4" s="102"/>
    </row>
    <row r="5" spans="1:10" ht="18.75" x14ac:dyDescent="0.3">
      <c r="A5" s="102"/>
      <c r="B5" s="102"/>
      <c r="C5" s="102"/>
      <c r="D5" s="102"/>
      <c r="E5" s="102"/>
      <c r="F5" s="102"/>
      <c r="G5" s="102"/>
    </row>
    <row r="6" spans="1:10" x14ac:dyDescent="0.25">
      <c r="A6" s="101"/>
      <c r="B6" s="101"/>
      <c r="C6" s="101"/>
      <c r="D6" s="101"/>
      <c r="E6" s="101"/>
      <c r="F6" s="101"/>
      <c r="G6" s="101"/>
    </row>
    <row r="8" spans="1:10" ht="59.25" customHeight="1" x14ac:dyDescent="0.25">
      <c r="A8" s="103" t="s">
        <v>1</v>
      </c>
      <c r="B8" s="103" t="s">
        <v>4</v>
      </c>
      <c r="C8" s="96" t="s">
        <v>17</v>
      </c>
      <c r="D8" s="97" t="s">
        <v>22</v>
      </c>
      <c r="E8" s="104"/>
      <c r="F8" s="96" t="s">
        <v>20</v>
      </c>
      <c r="G8" s="89" t="s">
        <v>21</v>
      </c>
      <c r="H8" s="3"/>
      <c r="I8" s="3"/>
      <c r="J8" s="3"/>
    </row>
    <row r="9" spans="1:10" ht="63" customHeight="1" x14ac:dyDescent="0.25">
      <c r="A9" s="103"/>
      <c r="B9" s="103"/>
      <c r="C9" s="103"/>
      <c r="D9" s="11" t="s">
        <v>18</v>
      </c>
      <c r="E9" s="12" t="s">
        <v>19</v>
      </c>
      <c r="F9" s="103"/>
      <c r="G9" s="105"/>
      <c r="J9" s="3"/>
    </row>
    <row r="10" spans="1:10" x14ac:dyDescent="0.25">
      <c r="A10" s="4" t="s">
        <v>5</v>
      </c>
      <c r="B10" s="4" t="s">
        <v>6</v>
      </c>
      <c r="C10" s="4">
        <v>1</v>
      </c>
      <c r="D10" s="4">
        <v>2</v>
      </c>
      <c r="E10" s="4">
        <v>3</v>
      </c>
      <c r="F10" s="4" t="s">
        <v>7</v>
      </c>
      <c r="G10" s="4">
        <v>5</v>
      </c>
    </row>
    <row r="11" spans="1:10" x14ac:dyDescent="0.25">
      <c r="A11" s="5">
        <v>1</v>
      </c>
      <c r="B11" s="5" t="s">
        <v>53</v>
      </c>
      <c r="C11" s="10">
        <f>vp!C23</f>
        <v>0</v>
      </c>
      <c r="D11" s="10">
        <f>vp!D23</f>
        <v>0</v>
      </c>
      <c r="E11" s="10">
        <f>vp!E23</f>
        <v>0</v>
      </c>
      <c r="F11" s="9">
        <f>D11+E11</f>
        <v>0</v>
      </c>
      <c r="G11" s="9"/>
      <c r="H11" s="1" t="e">
        <f t="shared" ref="H11:H14" si="0">F11/C11</f>
        <v>#DIV/0!</v>
      </c>
    </row>
    <row r="12" spans="1:10" x14ac:dyDescent="0.25">
      <c r="A12" s="5">
        <v>2</v>
      </c>
      <c r="B12" s="5" t="s">
        <v>54</v>
      </c>
      <c r="C12" s="10">
        <f>qn!C23</f>
        <v>21</v>
      </c>
      <c r="D12" s="10">
        <f>qn!D23</f>
        <v>210600</v>
      </c>
      <c r="E12" s="10">
        <f>qn!E23</f>
        <v>11680200</v>
      </c>
      <c r="F12" s="9">
        <f t="shared" ref="F12:F22" si="1">D12+E12</f>
        <v>11890800</v>
      </c>
      <c r="G12" s="9"/>
      <c r="H12" s="1">
        <f t="shared" si="0"/>
        <v>566228.57142857148</v>
      </c>
      <c r="I12" s="1">
        <f>F12/C12</f>
        <v>566228.57142857148</v>
      </c>
    </row>
    <row r="13" spans="1:10" x14ac:dyDescent="0.25">
      <c r="A13" s="5">
        <v>3</v>
      </c>
      <c r="B13" s="5" t="s">
        <v>55</v>
      </c>
      <c r="C13" s="10">
        <f>tp!C23</f>
        <v>17</v>
      </c>
      <c r="D13" s="10">
        <f>tp!D23</f>
        <v>10517400</v>
      </c>
      <c r="E13" s="10">
        <f>tp!E23</f>
        <v>0</v>
      </c>
      <c r="F13" s="9">
        <f t="shared" si="1"/>
        <v>10517400</v>
      </c>
      <c r="G13" s="9"/>
      <c r="H13" s="1">
        <f t="shared" si="0"/>
        <v>618670.5882352941</v>
      </c>
      <c r="I13" s="1">
        <f>F13/C13</f>
        <v>618670.5882352941</v>
      </c>
    </row>
    <row r="14" spans="1:10" x14ac:dyDescent="0.25">
      <c r="A14" s="5">
        <v>4</v>
      </c>
      <c r="B14" s="5" t="s">
        <v>56</v>
      </c>
      <c r="C14" s="10">
        <f>vc!C23</f>
        <v>29</v>
      </c>
      <c r="D14" s="10">
        <f>vc!D23</f>
        <v>0</v>
      </c>
      <c r="E14" s="10">
        <f>vc!E23</f>
        <v>14589000</v>
      </c>
      <c r="F14" s="9">
        <f t="shared" si="1"/>
        <v>14589000</v>
      </c>
      <c r="G14" s="9"/>
      <c r="H14" s="1">
        <f t="shared" si="0"/>
        <v>503068.96551724139</v>
      </c>
      <c r="I14" s="1">
        <f t="shared" ref="I14:I23" si="2">F14/C14</f>
        <v>503068.96551724139</v>
      </c>
    </row>
    <row r="15" spans="1:10" x14ac:dyDescent="0.25">
      <c r="A15" s="5">
        <v>5</v>
      </c>
      <c r="B15" s="5" t="s">
        <v>64</v>
      </c>
      <c r="C15" s="10">
        <f>an!C23</f>
        <v>12</v>
      </c>
      <c r="D15" s="10">
        <f>an!D23</f>
        <v>6280650</v>
      </c>
      <c r="E15" s="10">
        <f>an!E23</f>
        <v>0</v>
      </c>
      <c r="F15" s="9">
        <f t="shared" si="1"/>
        <v>6280650</v>
      </c>
      <c r="G15" s="9"/>
      <c r="H15" s="1">
        <f>F15/C15</f>
        <v>523387.5</v>
      </c>
      <c r="I15" s="1">
        <f t="shared" si="2"/>
        <v>523387.5</v>
      </c>
    </row>
    <row r="16" spans="1:10" x14ac:dyDescent="0.25">
      <c r="A16" s="5">
        <v>6</v>
      </c>
      <c r="B16" s="5" t="s">
        <v>57</v>
      </c>
      <c r="C16" s="10">
        <f>ts!C23</f>
        <v>96</v>
      </c>
      <c r="D16" s="10">
        <f>ts!D23</f>
        <v>37310872.5</v>
      </c>
      <c r="E16" s="10">
        <f>ts!E23</f>
        <v>0</v>
      </c>
      <c r="F16" s="9">
        <f t="shared" si="1"/>
        <v>37310872.5</v>
      </c>
      <c r="G16" s="9"/>
      <c r="H16" s="1">
        <f t="shared" ref="H16:H23" si="3">F16/C16</f>
        <v>388654.921875</v>
      </c>
      <c r="I16" s="1">
        <f t="shared" si="2"/>
        <v>388654.921875</v>
      </c>
    </row>
    <row r="17" spans="1:9" x14ac:dyDescent="0.25">
      <c r="A17" s="5">
        <v>7</v>
      </c>
      <c r="B17" s="5" t="s">
        <v>58</v>
      </c>
      <c r="C17" s="10">
        <f>vt!C23</f>
        <v>13</v>
      </c>
      <c r="D17" s="10">
        <f>vt!D23</f>
        <v>4656600</v>
      </c>
      <c r="E17" s="10">
        <f>vt!E23</f>
        <v>0</v>
      </c>
      <c r="F17" s="9">
        <f t="shared" si="1"/>
        <v>4656600</v>
      </c>
      <c r="G17" s="9"/>
      <c r="H17" s="1">
        <f t="shared" si="3"/>
        <v>358200</v>
      </c>
      <c r="I17" s="1">
        <f t="shared" si="2"/>
        <v>358200</v>
      </c>
    </row>
    <row r="18" spans="1:9" x14ac:dyDescent="0.25">
      <c r="A18" s="5">
        <v>8</v>
      </c>
      <c r="B18" s="5" t="s">
        <v>59</v>
      </c>
      <c r="C18" s="10">
        <f>pc!C23</f>
        <v>353</v>
      </c>
      <c r="D18" s="10">
        <f>pc!D23</f>
        <v>0</v>
      </c>
      <c r="E18" s="10">
        <f>pc!E23</f>
        <v>225193050</v>
      </c>
      <c r="F18" s="9">
        <f t="shared" si="1"/>
        <v>225193050</v>
      </c>
      <c r="G18" s="9"/>
      <c r="H18" s="1">
        <f t="shared" si="3"/>
        <v>637940.6515580737</v>
      </c>
      <c r="I18" s="1">
        <f t="shared" si="2"/>
        <v>637940.6515580737</v>
      </c>
    </row>
    <row r="19" spans="1:9" x14ac:dyDescent="0.25">
      <c r="A19" s="5">
        <v>9</v>
      </c>
      <c r="B19" s="5" t="s">
        <v>60</v>
      </c>
      <c r="C19" s="10">
        <f>pm!C23</f>
        <v>125</v>
      </c>
      <c r="D19" s="10">
        <f>pm!D23</f>
        <v>88087500</v>
      </c>
      <c r="E19" s="10">
        <f>pm!E23</f>
        <v>0</v>
      </c>
      <c r="F19" s="9">
        <f t="shared" si="1"/>
        <v>88087500</v>
      </c>
      <c r="G19" s="9"/>
      <c r="H19" s="1">
        <f t="shared" si="3"/>
        <v>704700</v>
      </c>
      <c r="I19" s="1">
        <f t="shared" si="2"/>
        <v>704700</v>
      </c>
    </row>
    <row r="20" spans="1:9" x14ac:dyDescent="0.25">
      <c r="A20" s="5">
        <v>10</v>
      </c>
      <c r="B20" s="5" t="s">
        <v>61</v>
      </c>
      <c r="C20" s="10">
        <f>ha!C23</f>
        <v>6</v>
      </c>
      <c r="D20" s="10">
        <f>ha!D23</f>
        <v>0</v>
      </c>
      <c r="E20" s="10">
        <f>ha!E23</f>
        <v>4240800</v>
      </c>
      <c r="F20" s="9">
        <f t="shared" si="1"/>
        <v>4240800</v>
      </c>
      <c r="G20" s="9"/>
      <c r="H20" s="1">
        <f t="shared" si="3"/>
        <v>706800</v>
      </c>
      <c r="I20" s="1">
        <f t="shared" si="2"/>
        <v>706800</v>
      </c>
    </row>
    <row r="21" spans="1:9" x14ac:dyDescent="0.25">
      <c r="A21" s="5">
        <v>11</v>
      </c>
      <c r="B21" s="23" t="s">
        <v>62</v>
      </c>
      <c r="C21" s="10">
        <f>al!C23</f>
        <v>4</v>
      </c>
      <c r="D21" s="10">
        <f>al!D23</f>
        <v>0</v>
      </c>
      <c r="E21" s="10">
        <f>al!E23</f>
        <v>2717550</v>
      </c>
      <c r="F21" s="9">
        <f t="shared" si="1"/>
        <v>2717550</v>
      </c>
      <c r="G21" s="27"/>
      <c r="H21" s="1">
        <f t="shared" si="3"/>
        <v>679387.5</v>
      </c>
      <c r="I21" s="1">
        <f t="shared" si="2"/>
        <v>679387.5</v>
      </c>
    </row>
    <row r="22" spans="1:9" x14ac:dyDescent="0.25">
      <c r="A22" s="5">
        <v>12</v>
      </c>
      <c r="B22" s="23" t="s">
        <v>63</v>
      </c>
      <c r="C22" s="10">
        <f>hn!C23</f>
        <v>60</v>
      </c>
      <c r="D22" s="10">
        <f>hn!D23</f>
        <v>0</v>
      </c>
      <c r="E22" s="10">
        <f>hn!E23</f>
        <v>26170950</v>
      </c>
      <c r="F22" s="9">
        <f t="shared" si="1"/>
        <v>26170950</v>
      </c>
      <c r="G22" s="33"/>
      <c r="H22" s="1">
        <f t="shared" si="3"/>
        <v>436182.5</v>
      </c>
      <c r="I22" s="1">
        <f t="shared" si="2"/>
        <v>436182.5</v>
      </c>
    </row>
    <row r="23" spans="1:9" x14ac:dyDescent="0.25">
      <c r="A23" s="5"/>
      <c r="B23" s="5" t="s">
        <v>27</v>
      </c>
      <c r="C23" s="8">
        <f>SUM(C11:C22)</f>
        <v>736</v>
      </c>
      <c r="D23" s="8">
        <f>SUM(D11:D22)</f>
        <v>147063622.5</v>
      </c>
      <c r="E23" s="8">
        <f>SUM(E11:E22)</f>
        <v>284591550</v>
      </c>
      <c r="F23" s="8">
        <f>SUM(F11:F22)</f>
        <v>431655172.5</v>
      </c>
      <c r="G23" s="10"/>
      <c r="H23" s="1">
        <f t="shared" si="3"/>
        <v>586488.00611413049</v>
      </c>
      <c r="I23" s="1">
        <f t="shared" si="2"/>
        <v>586488.00611413049</v>
      </c>
    </row>
    <row r="24" spans="1:9" x14ac:dyDescent="0.25">
      <c r="D24" s="101" t="s">
        <v>70</v>
      </c>
      <c r="E24" s="101"/>
      <c r="F24" s="101"/>
      <c r="G24" s="101"/>
    </row>
    <row r="25" spans="1:9" x14ac:dyDescent="0.25">
      <c r="B25" s="47" t="s">
        <v>65</v>
      </c>
      <c r="C25" s="2"/>
      <c r="D25" s="99" t="s">
        <v>25</v>
      </c>
      <c r="E25" s="99"/>
      <c r="F25" s="99"/>
      <c r="G25" s="99"/>
    </row>
    <row r="27" spans="1:9" ht="17.25" customHeight="1" x14ac:dyDescent="0.25"/>
    <row r="28" spans="1:9" hidden="1" x14ac:dyDescent="0.25">
      <c r="C28" s="1">
        <f>toantinh!C23</f>
        <v>736</v>
      </c>
      <c r="D28" s="1">
        <f>toantinh!D23</f>
        <v>147063622.5</v>
      </c>
      <c r="E28" s="1">
        <f>toantinh!E23</f>
        <v>284591550</v>
      </c>
      <c r="F28" s="1">
        <f>toantinh!F23</f>
        <v>431655172.5</v>
      </c>
      <c r="G28" s="1">
        <f>toantinh!G23</f>
        <v>0</v>
      </c>
    </row>
    <row r="29" spans="1:9" hidden="1" x14ac:dyDescent="0.25">
      <c r="C29" s="49">
        <f>C23-C28</f>
        <v>0</v>
      </c>
      <c r="D29" s="49">
        <f t="shared" ref="D29:G29" si="4">D23-D28</f>
        <v>0</v>
      </c>
      <c r="E29" s="49">
        <f t="shared" si="4"/>
        <v>0</v>
      </c>
      <c r="F29" s="49">
        <f t="shared" si="4"/>
        <v>0</v>
      </c>
      <c r="G29" s="49">
        <f t="shared" si="4"/>
        <v>0</v>
      </c>
    </row>
    <row r="30" spans="1:9" hidden="1" x14ac:dyDescent="0.25"/>
  </sheetData>
  <mergeCells count="13">
    <mergeCell ref="C1:G1"/>
    <mergeCell ref="C2:G2"/>
    <mergeCell ref="D24:G24"/>
    <mergeCell ref="D25:G25"/>
    <mergeCell ref="A4:G4"/>
    <mergeCell ref="A5:G5"/>
    <mergeCell ref="A6:G6"/>
    <mergeCell ref="A8:A9"/>
    <mergeCell ref="B8:B9"/>
    <mergeCell ref="C8:C9"/>
    <mergeCell ref="D8:E8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B18" sqref="B18"/>
    </sheetView>
  </sheetViews>
  <sheetFormatPr defaultRowHeight="15.75" x14ac:dyDescent="0.25"/>
  <cols>
    <col min="1" max="1" width="4.140625" style="1" customWidth="1"/>
    <col min="2" max="2" width="58" style="1" customWidth="1"/>
    <col min="3" max="3" width="10.42578125" style="1" customWidth="1"/>
    <col min="4" max="4" width="14" style="1" bestFit="1" customWidth="1"/>
    <col min="5" max="5" width="13.7109375" style="1" customWidth="1"/>
    <col min="6" max="6" width="14.5703125" style="1" customWidth="1"/>
    <col min="7" max="7" width="12.5703125" style="1" customWidth="1"/>
    <col min="8" max="16384" width="9.140625" style="1"/>
  </cols>
  <sheetData>
    <row r="1" spans="1:10" x14ac:dyDescent="0.25">
      <c r="A1" s="1" t="s">
        <v>28</v>
      </c>
      <c r="C1" s="99" t="s">
        <v>24</v>
      </c>
      <c r="D1" s="99"/>
      <c r="E1" s="99"/>
      <c r="F1" s="99"/>
      <c r="G1" s="99"/>
    </row>
    <row r="2" spans="1:10" x14ac:dyDescent="0.25">
      <c r="A2" s="2" t="s">
        <v>23</v>
      </c>
      <c r="C2" s="100" t="s">
        <v>0</v>
      </c>
      <c r="D2" s="100"/>
      <c r="E2" s="100"/>
      <c r="F2" s="100"/>
      <c r="G2" s="100"/>
    </row>
    <row r="3" spans="1:10" ht="9" customHeight="1" x14ac:dyDescent="0.25"/>
    <row r="4" spans="1:10" ht="18.75" hidden="1" x14ac:dyDescent="0.3">
      <c r="A4" s="102" t="s">
        <v>29</v>
      </c>
      <c r="B4" s="102"/>
      <c r="C4" s="102"/>
      <c r="D4" s="102"/>
      <c r="E4" s="102"/>
      <c r="F4" s="102"/>
      <c r="G4" s="102"/>
    </row>
    <row r="5" spans="1:10" ht="21.75" x14ac:dyDescent="0.3">
      <c r="A5" s="106" t="s">
        <v>73</v>
      </c>
      <c r="B5" s="106"/>
      <c r="C5" s="106"/>
      <c r="D5" s="106"/>
      <c r="E5" s="106"/>
      <c r="F5" s="106"/>
      <c r="G5" s="106"/>
      <c r="H5" s="50"/>
      <c r="I5" s="50"/>
      <c r="J5" s="50"/>
    </row>
    <row r="6" spans="1:10" ht="21.75" x14ac:dyDescent="0.3">
      <c r="A6" s="106" t="s">
        <v>74</v>
      </c>
      <c r="B6" s="106"/>
      <c r="C6" s="106"/>
      <c r="D6" s="106"/>
      <c r="E6" s="106"/>
      <c r="F6" s="106"/>
      <c r="G6" s="106"/>
      <c r="H6" s="50"/>
      <c r="I6" s="50"/>
      <c r="J6" s="50"/>
    </row>
    <row r="7" spans="1:10" ht="9" customHeight="1" x14ac:dyDescent="0.25"/>
    <row r="8" spans="1:10" ht="59.25" customHeight="1" x14ac:dyDescent="0.25">
      <c r="A8" s="103" t="s">
        <v>1</v>
      </c>
      <c r="B8" s="103" t="s">
        <v>4</v>
      </c>
      <c r="C8" s="96" t="s">
        <v>17</v>
      </c>
      <c r="D8" s="97" t="s">
        <v>22</v>
      </c>
      <c r="E8" s="104"/>
      <c r="F8" s="96" t="s">
        <v>20</v>
      </c>
      <c r="G8" s="89" t="s">
        <v>21</v>
      </c>
      <c r="H8" s="3"/>
      <c r="I8" s="3"/>
      <c r="J8" s="3"/>
    </row>
    <row r="9" spans="1:10" ht="63" customHeight="1" x14ac:dyDescent="0.25">
      <c r="A9" s="103"/>
      <c r="B9" s="103"/>
      <c r="C9" s="103"/>
      <c r="D9" s="6" t="s">
        <v>18</v>
      </c>
      <c r="E9" s="7" t="s">
        <v>19</v>
      </c>
      <c r="F9" s="103"/>
      <c r="G9" s="105"/>
      <c r="J9" s="3"/>
    </row>
    <row r="10" spans="1:10" x14ac:dyDescent="0.25">
      <c r="A10" s="4" t="s">
        <v>5</v>
      </c>
      <c r="B10" s="4" t="s">
        <v>6</v>
      </c>
      <c r="C10" s="4">
        <v>1</v>
      </c>
      <c r="D10" s="4">
        <v>2</v>
      </c>
      <c r="E10" s="4">
        <v>3</v>
      </c>
      <c r="F10" s="4" t="s">
        <v>7</v>
      </c>
      <c r="G10" s="4">
        <v>5</v>
      </c>
    </row>
    <row r="11" spans="1:10" x14ac:dyDescent="0.25">
      <c r="A11" s="5">
        <v>1</v>
      </c>
      <c r="B11" s="5" t="s">
        <v>8</v>
      </c>
      <c r="C11" s="10">
        <f>vp!C11+qn!C11+tp!C11+vc!C11+an!C11+ts!C11+vt!C11+pc!C11+pm!C11+ha!C11+al!C11+hn!C11</f>
        <v>0</v>
      </c>
      <c r="D11" s="10">
        <f>vp!D11+qn!D11+tp!D11+vc!D11+an!D11+ts!D11+vt!D11+pc!D11+pm!D11+ha!D11+al!D11+hn!D11</f>
        <v>0</v>
      </c>
      <c r="E11" s="10">
        <f>vp!E11+qn!E11+tp!E11+vc!E11+an!E11+ts!E11+vt!E11+pc!E11+pm!E11+ha!E11+al!E11+hn!E11</f>
        <v>0</v>
      </c>
      <c r="F11" s="9">
        <f>D11+E11</f>
        <v>0</v>
      </c>
      <c r="G11" s="9"/>
    </row>
    <row r="12" spans="1:10" x14ac:dyDescent="0.25">
      <c r="A12" s="5">
        <v>2</v>
      </c>
      <c r="B12" s="5" t="s">
        <v>9</v>
      </c>
      <c r="C12" s="10">
        <f>vp!C12+qn!C12+tp!C12+vc!C12+an!C12+ts!C12+vt!C12+pc!C12+pm!C12+ha!C12+al!C12+hn!C12</f>
        <v>4</v>
      </c>
      <c r="D12" s="10">
        <f>vp!D12+qn!D12+tp!D12+vc!D12+an!D12+ts!D12+vt!D12+pc!D12+pm!D12+ha!D12+al!D12+hn!D12</f>
        <v>0</v>
      </c>
      <c r="E12" s="10">
        <f>vp!E12+qn!E12+tp!E12+vc!E12+an!E12+ts!E12+vt!E12+pc!E12+pm!E12+ha!E12+al!E12+hn!E12</f>
        <v>2295900</v>
      </c>
      <c r="F12" s="9">
        <f t="shared" ref="F12:F22" si="0">D12+E12</f>
        <v>2295900</v>
      </c>
      <c r="G12" s="9"/>
    </row>
    <row r="13" spans="1:10" x14ac:dyDescent="0.25">
      <c r="A13" s="5">
        <v>3</v>
      </c>
      <c r="B13" s="5" t="s">
        <v>10</v>
      </c>
      <c r="C13" s="10">
        <f>vp!C13+qn!C13+tp!C13+vc!C13+an!C13+ts!C13+vt!C13+pc!C13+pm!C13+ha!C13+al!C13+hn!C13</f>
        <v>4</v>
      </c>
      <c r="D13" s="10">
        <f>vp!D13+qn!D13+tp!D13+vc!D13+an!D13+ts!D13+vt!D13+pc!D13+pm!D13+ha!D13+al!D13+hn!D13</f>
        <v>1991250</v>
      </c>
      <c r="E13" s="10">
        <f>vp!E13+qn!E13+tp!E13+vc!E13+an!E13+ts!E13+vt!E13+pc!E13+pm!E13+ha!E13+al!E13+hn!E13</f>
        <v>726300</v>
      </c>
      <c r="F13" s="9">
        <f t="shared" si="0"/>
        <v>2717550</v>
      </c>
      <c r="G13" s="9"/>
    </row>
    <row r="14" spans="1:10" x14ac:dyDescent="0.25">
      <c r="A14" s="5">
        <v>4</v>
      </c>
      <c r="B14" s="5" t="s">
        <v>11</v>
      </c>
      <c r="C14" s="10">
        <f>vp!C14+qn!C14+tp!C14+vc!C14+an!C14+ts!C14+vt!C14+pc!C14+pm!C14+ha!C14+al!C14+hn!C14</f>
        <v>7</v>
      </c>
      <c r="D14" s="10">
        <f>vp!D14+qn!D14+tp!D14+vc!D14+an!D14+ts!D14+vt!D14+pc!D14+pm!D14+ha!D14+al!D14+hn!D14</f>
        <v>125100</v>
      </c>
      <c r="E14" s="10">
        <f>vp!E14+qn!E14+tp!E14+vc!E14+an!E14+ts!E14+vt!E14+pc!E14+pm!E14+ha!E14+al!E14+hn!E14</f>
        <v>312750</v>
      </c>
      <c r="F14" s="9">
        <f t="shared" si="0"/>
        <v>437850</v>
      </c>
      <c r="G14" s="9"/>
    </row>
    <row r="15" spans="1:10" x14ac:dyDescent="0.25">
      <c r="A15" s="5">
        <v>5</v>
      </c>
      <c r="B15" s="5" t="s">
        <v>12</v>
      </c>
      <c r="C15" s="10">
        <f>vp!C15+qn!C15+tp!C15+vc!C15+an!C15+ts!C15+vt!C15+pc!C15+pm!C15+ha!C15+al!C15+hn!C15</f>
        <v>6</v>
      </c>
      <c r="D15" s="10">
        <f>vp!D15+qn!D15+tp!D15+vc!D15+an!D15+ts!D15+vt!D15+pc!D15+pm!D15+ha!D15+al!D15+hn!D15</f>
        <v>0</v>
      </c>
      <c r="E15" s="10">
        <f>vp!E15+qn!E15+tp!E15+vc!E15+an!E15+ts!E15+vt!E15+pc!E15+pm!E15+ha!E15+al!E15+hn!E15</f>
        <v>1702800</v>
      </c>
      <c r="F15" s="9">
        <f t="shared" si="0"/>
        <v>1702800</v>
      </c>
      <c r="G15" s="9"/>
    </row>
    <row r="16" spans="1:10" x14ac:dyDescent="0.25">
      <c r="A16" s="5">
        <v>6</v>
      </c>
      <c r="B16" s="5" t="s">
        <v>13</v>
      </c>
      <c r="C16" s="10">
        <f>vp!C16+qn!C16+tp!C16+vc!C16+an!C16+ts!C16+vt!C16+pc!C16+pm!C16+ha!C16+al!C16+hn!C16</f>
        <v>45</v>
      </c>
      <c r="D16" s="10">
        <f>vp!D16+qn!D16+tp!D16+vc!D16+an!D16+ts!D16+vt!D16+pc!D16+pm!D16+ha!D16+al!D16+hn!D16</f>
        <v>9819900</v>
      </c>
      <c r="E16" s="10">
        <f>vp!E16+qn!E16+tp!E16+vc!E16+an!E16+ts!E16+vt!E16+pc!E16+pm!E16+ha!E16+al!E16+hn!E16</f>
        <v>12451950</v>
      </c>
      <c r="F16" s="9">
        <f t="shared" si="0"/>
        <v>22271850</v>
      </c>
      <c r="G16" s="9"/>
    </row>
    <row r="17" spans="1:7" x14ac:dyDescent="0.25">
      <c r="A17" s="5">
        <v>7</v>
      </c>
      <c r="B17" s="5" t="s">
        <v>14</v>
      </c>
      <c r="C17" s="10">
        <f>vp!C17+qn!C17+tp!C17+vc!C17+an!C17+ts!C17+vt!C17+pc!C17+pm!C17+ha!C17+al!C17+hn!C17</f>
        <v>411</v>
      </c>
      <c r="D17" s="10">
        <f>vp!D17+qn!D17+tp!D17+vc!D17+an!D17+ts!D17+vt!D17+pc!D17+pm!D17+ha!D17+al!D17+hn!D17</f>
        <v>97354800</v>
      </c>
      <c r="E17" s="10">
        <f>vp!E17+qn!E17+tp!E17+vc!E17+an!E17+ts!E17+vt!E17+pc!E17+pm!E17+ha!E17+al!E17+hn!E17</f>
        <v>169752600</v>
      </c>
      <c r="F17" s="9">
        <f t="shared" si="0"/>
        <v>267107400</v>
      </c>
      <c r="G17" s="9"/>
    </row>
    <row r="18" spans="1:7" x14ac:dyDescent="0.25">
      <c r="A18" s="5">
        <v>8</v>
      </c>
      <c r="B18" s="5" t="s">
        <v>15</v>
      </c>
      <c r="C18" s="10">
        <f>vp!C18+qn!C18+tp!C18+vc!C18+an!C18+ts!C18+vt!C18+pc!C18+pm!C18+ha!C18+al!C18+hn!C18</f>
        <v>17</v>
      </c>
      <c r="D18" s="10">
        <f>vp!D18+qn!D18+tp!D18+vc!D18+an!D18+ts!D18+vt!D18+pc!D18+pm!D18+ha!D18+al!D18+hn!D18</f>
        <v>726300</v>
      </c>
      <c r="E18" s="10">
        <f>vp!E18+qn!E18+tp!E18+vc!E18+an!E18+ts!E18+vt!E18+pc!E18+pm!E18+ha!E18+al!E18+hn!E18</f>
        <v>8519850</v>
      </c>
      <c r="F18" s="9">
        <f t="shared" si="0"/>
        <v>9246150</v>
      </c>
      <c r="G18" s="9"/>
    </row>
    <row r="19" spans="1:7" x14ac:dyDescent="0.25">
      <c r="A19" s="5">
        <v>9</v>
      </c>
      <c r="B19" s="5" t="s">
        <v>16</v>
      </c>
      <c r="C19" s="10">
        <f>vp!C19+qn!C19+tp!C19+vc!C19+an!C19+ts!C19+vt!C19+pc!C19+pm!C19+ha!C19+al!C19+hn!C19</f>
        <v>0</v>
      </c>
      <c r="D19" s="10">
        <f>vp!D19+qn!D19+tp!D19+vc!D19+an!D19+ts!D19+vt!D19+pc!D19+pm!D19+ha!D19+al!D19+hn!D19</f>
        <v>0</v>
      </c>
      <c r="E19" s="10">
        <f>vp!E19+qn!E19+tp!E19+vc!E19+an!E19+ts!E19+vt!E19+pc!E19+pm!E19+ha!E19+al!E19+hn!E19</f>
        <v>0</v>
      </c>
      <c r="F19" s="9">
        <f t="shared" si="0"/>
        <v>0</v>
      </c>
      <c r="G19" s="9"/>
    </row>
    <row r="20" spans="1:7" x14ac:dyDescent="0.25">
      <c r="A20" s="22">
        <v>10</v>
      </c>
      <c r="B20" s="23" t="s">
        <v>30</v>
      </c>
      <c r="C20" s="10">
        <f>vp!C20+qn!C20+tp!C20+vc!C20+an!C20+ts!C20+vt!C20+pc!C20+pm!C20+ha!C20+al!C20+hn!C20</f>
        <v>56</v>
      </c>
      <c r="D20" s="10">
        <f>vp!D20+qn!D20+tp!D20+vc!D20+an!D20+ts!D20+vt!D20+pc!D20+pm!D20+ha!D20+al!D20+hn!D20</f>
        <v>8277750</v>
      </c>
      <c r="E20" s="10">
        <f>vp!E20+qn!E20+tp!E20+vc!E20+an!E20+ts!E20+vt!E20+pc!E20+pm!E20+ha!E20+al!E20+hn!E20</f>
        <v>26203800</v>
      </c>
      <c r="F20" s="9">
        <f t="shared" si="0"/>
        <v>34481550</v>
      </c>
      <c r="G20" s="27"/>
    </row>
    <row r="21" spans="1:7" x14ac:dyDescent="0.25">
      <c r="A21" s="29">
        <v>11</v>
      </c>
      <c r="B21" s="23" t="s">
        <v>48</v>
      </c>
      <c r="C21" s="10">
        <f>vp!C21+qn!C21+tp!C21+vc!C21+an!C21+ts!C21+vt!C21+pc!C21+pm!C21+ha!C21+al!C21+hn!C21</f>
        <v>55</v>
      </c>
      <c r="D21" s="10">
        <f>vp!D21+qn!D21+tp!D21+vc!D21+an!D21+ts!D21+vt!D21+pc!D21+pm!D21+ha!D21+al!D21+hn!D21</f>
        <v>17804137.5</v>
      </c>
      <c r="E21" s="10">
        <f>vp!E21+qn!E21+tp!E21+vc!E21+an!E21+ts!E21+vt!E21+pc!E21+pm!E21+ha!E21+al!E21+hn!E21</f>
        <v>12595500</v>
      </c>
      <c r="F21" s="9">
        <f t="shared" si="0"/>
        <v>30399637.5</v>
      </c>
      <c r="G21" s="33"/>
    </row>
    <row r="22" spans="1:7" x14ac:dyDescent="0.25">
      <c r="A22" s="22">
        <v>12</v>
      </c>
      <c r="B22" s="23" t="s">
        <v>49</v>
      </c>
      <c r="C22" s="10">
        <f>vp!C22+qn!C22+tp!C22+vc!C22+an!C22+ts!C22+vt!C22+pc!C22+pm!C22+ha!C22+al!C22+hn!C22</f>
        <v>131</v>
      </c>
      <c r="D22" s="10">
        <f>vp!D22+qn!D22+tp!D22+vc!D22+an!D22+ts!D22+vt!D22+pc!D22+pm!D22+ha!D22+al!D22+hn!D22</f>
        <v>10964385</v>
      </c>
      <c r="E22" s="10">
        <f>vp!E22+qn!E22+tp!E22+vc!E22+an!E22+ts!E22+vt!E22+pc!E22+pm!E22+ha!E22+al!E22+hn!E22</f>
        <v>50030100</v>
      </c>
      <c r="F22" s="9">
        <f t="shared" si="0"/>
        <v>60994485</v>
      </c>
      <c r="G22" s="27"/>
    </row>
    <row r="23" spans="1:7" x14ac:dyDescent="0.25">
      <c r="A23" s="5"/>
      <c r="B23" s="5" t="s">
        <v>27</v>
      </c>
      <c r="C23" s="8">
        <f>SUM(C11:C22)</f>
        <v>736</v>
      </c>
      <c r="D23" s="8">
        <f t="shared" ref="D23:F23" si="1">SUM(D11:D22)</f>
        <v>147063622.5</v>
      </c>
      <c r="E23" s="8">
        <f t="shared" si="1"/>
        <v>284591550</v>
      </c>
      <c r="F23" s="8">
        <f t="shared" si="1"/>
        <v>431655172.5</v>
      </c>
      <c r="G23" s="10"/>
    </row>
    <row r="24" spans="1:7" x14ac:dyDescent="0.25">
      <c r="D24" s="101" t="s">
        <v>71</v>
      </c>
      <c r="E24" s="101"/>
      <c r="F24" s="101"/>
      <c r="G24" s="101"/>
    </row>
    <row r="25" spans="1:7" x14ac:dyDescent="0.25">
      <c r="B25" s="47" t="s">
        <v>65</v>
      </c>
      <c r="C25" s="2"/>
      <c r="D25" s="99" t="s">
        <v>25</v>
      </c>
      <c r="E25" s="99"/>
      <c r="F25" s="99"/>
      <c r="G25" s="99"/>
    </row>
    <row r="29" spans="1:7" x14ac:dyDescent="0.25">
      <c r="B29" s="2" t="s">
        <v>66</v>
      </c>
    </row>
  </sheetData>
  <mergeCells count="13">
    <mergeCell ref="C1:G1"/>
    <mergeCell ref="C2:G2"/>
    <mergeCell ref="D8:E8"/>
    <mergeCell ref="F8:F9"/>
    <mergeCell ref="G8:G9"/>
    <mergeCell ref="C8:C9"/>
    <mergeCell ref="D25:G25"/>
    <mergeCell ref="D24:G24"/>
    <mergeCell ref="A4:G4"/>
    <mergeCell ref="A5:G5"/>
    <mergeCell ref="A6:G6"/>
    <mergeCell ref="A8:A9"/>
    <mergeCell ref="B8:B9"/>
  </mergeCells>
  <pageMargins left="0.7" right="0.7" top="0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3" workbookViewId="0">
      <selection activeCell="D25" sqref="D25:G25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2.140625" style="17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27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27"/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>
        <f>D13+E13</f>
        <v>0</v>
      </c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27">
        <f>D14+E14</f>
        <v>0</v>
      </c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27"/>
      <c r="G15" s="27"/>
    </row>
    <row r="16" spans="1:10" ht="30" x14ac:dyDescent="0.25">
      <c r="A16" s="29">
        <v>6</v>
      </c>
      <c r="B16" s="23" t="s">
        <v>45</v>
      </c>
      <c r="C16" s="30"/>
      <c r="D16" s="31"/>
      <c r="E16" s="32"/>
      <c r="F16" s="27"/>
      <c r="G16" s="33"/>
    </row>
    <row r="17" spans="1:7" ht="30" x14ac:dyDescent="0.25">
      <c r="A17" s="29">
        <v>7</v>
      </c>
      <c r="B17" s="34" t="s">
        <v>46</v>
      </c>
      <c r="C17" s="35"/>
      <c r="D17" s="41"/>
      <c r="E17" s="36"/>
      <c r="F17" s="38">
        <f>D17+E17</f>
        <v>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27"/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27"/>
      <c r="G19" s="27"/>
    </row>
    <row r="20" spans="1:7" x14ac:dyDescent="0.25">
      <c r="A20" s="22">
        <v>10</v>
      </c>
      <c r="B20" s="23" t="s">
        <v>30</v>
      </c>
      <c r="C20" s="24"/>
      <c r="D20" s="25"/>
      <c r="E20" s="40"/>
      <c r="F20" s="27"/>
      <c r="G20" s="27"/>
    </row>
    <row r="21" spans="1:7" x14ac:dyDescent="0.25">
      <c r="A21" s="29">
        <v>11</v>
      </c>
      <c r="B21" s="23" t="s">
        <v>48</v>
      </c>
      <c r="C21" s="30"/>
      <c r="D21" s="31"/>
      <c r="E21" s="32"/>
      <c r="F21" s="38">
        <f>D21+E21</f>
        <v>0</v>
      </c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27"/>
      <c r="G22" s="27"/>
    </row>
    <row r="23" spans="1:7" x14ac:dyDescent="0.25">
      <c r="A23" s="42"/>
      <c r="B23" s="43" t="s">
        <v>27</v>
      </c>
      <c r="C23" s="44">
        <f>SUM(C11:C22)</f>
        <v>0</v>
      </c>
      <c r="D23" s="44"/>
      <c r="E23" s="44">
        <f>SUM(E11:E22)</f>
        <v>0</v>
      </c>
      <c r="F23" s="44">
        <f>SUM(F11:F22)</f>
        <v>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C11" sqref="C11:F22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>
        <v>0</v>
      </c>
      <c r="G11" s="28"/>
    </row>
    <row r="12" spans="1:10" x14ac:dyDescent="0.25">
      <c r="A12" s="29">
        <v>2</v>
      </c>
      <c r="B12" s="23" t="s">
        <v>41</v>
      </c>
      <c r="C12" s="30">
        <v>2</v>
      </c>
      <c r="D12" s="31"/>
      <c r="E12" s="32">
        <v>1452600</v>
      </c>
      <c r="F12" s="38">
        <v>1452600</v>
      </c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>
        <v>0</v>
      </c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>
        <v>0</v>
      </c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>
        <v>0</v>
      </c>
      <c r="G15" s="27"/>
    </row>
    <row r="16" spans="1:10" ht="30" x14ac:dyDescent="0.25">
      <c r="A16" s="29">
        <v>6</v>
      </c>
      <c r="B16" s="23" t="s">
        <v>45</v>
      </c>
      <c r="C16" s="30">
        <v>1</v>
      </c>
      <c r="D16" s="31"/>
      <c r="E16" s="32">
        <v>726300</v>
      </c>
      <c r="F16" s="38">
        <v>726300</v>
      </c>
      <c r="G16" s="33"/>
    </row>
    <row r="17" spans="1:7" ht="30" x14ac:dyDescent="0.25">
      <c r="A17" s="29">
        <v>7</v>
      </c>
      <c r="B17" s="34" t="s">
        <v>46</v>
      </c>
      <c r="C17" s="35"/>
      <c r="D17" s="41"/>
      <c r="E17" s="36"/>
      <c r="F17" s="38">
        <v>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38">
        <v>0</v>
      </c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>
        <v>0</v>
      </c>
      <c r="G19" s="27"/>
    </row>
    <row r="20" spans="1:7" x14ac:dyDescent="0.25">
      <c r="A20" s="22">
        <v>10</v>
      </c>
      <c r="B20" s="23" t="s">
        <v>30</v>
      </c>
      <c r="C20" s="24">
        <v>14</v>
      </c>
      <c r="D20" s="25"/>
      <c r="E20" s="40">
        <v>8887050</v>
      </c>
      <c r="F20" s="38">
        <v>8887050</v>
      </c>
      <c r="G20" s="27"/>
    </row>
    <row r="21" spans="1:7" x14ac:dyDescent="0.25">
      <c r="A21" s="29">
        <v>11</v>
      </c>
      <c r="B21" s="23" t="s">
        <v>48</v>
      </c>
      <c r="C21" s="30"/>
      <c r="D21" s="31"/>
      <c r="E21" s="32"/>
      <c r="F21" s="38">
        <v>0</v>
      </c>
      <c r="G21" s="33"/>
    </row>
    <row r="22" spans="1:7" x14ac:dyDescent="0.25">
      <c r="A22" s="22">
        <v>12</v>
      </c>
      <c r="B22" s="23" t="s">
        <v>49</v>
      </c>
      <c r="C22" s="24">
        <v>4</v>
      </c>
      <c r="D22" s="25">
        <v>210600</v>
      </c>
      <c r="E22" s="40">
        <v>614250</v>
      </c>
      <c r="F22" s="38">
        <v>824850</v>
      </c>
      <c r="G22" s="27"/>
    </row>
    <row r="23" spans="1:7" x14ac:dyDescent="0.25">
      <c r="A23" s="42"/>
      <c r="B23" s="43" t="s">
        <v>27</v>
      </c>
      <c r="C23" s="44">
        <f>SUM(C11:C22)</f>
        <v>21</v>
      </c>
      <c r="D23" s="44">
        <f t="shared" ref="D23:E23" si="0">SUM(D11:D22)</f>
        <v>210600</v>
      </c>
      <c r="E23" s="44">
        <f t="shared" si="0"/>
        <v>11680200</v>
      </c>
      <c r="F23" s="44">
        <f>SUM(F11:F22)</f>
        <v>11890800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  <row r="27" spans="1:7" x14ac:dyDescent="0.25">
      <c r="C27" s="17">
        <v>22</v>
      </c>
      <c r="E27" s="17">
        <v>11999790</v>
      </c>
      <c r="F27" s="17">
        <v>11999790</v>
      </c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5" sqref="D25:G25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38">
        <v>0</v>
      </c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/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>
        <v>0</v>
      </c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/>
      <c r="G15" s="27"/>
    </row>
    <row r="16" spans="1:10" ht="30" x14ac:dyDescent="0.25">
      <c r="A16" s="29">
        <v>6</v>
      </c>
      <c r="B16" s="23" t="s">
        <v>45</v>
      </c>
      <c r="C16" s="30">
        <v>5</v>
      </c>
      <c r="D16" s="31">
        <v>2866950</v>
      </c>
      <c r="E16" s="32"/>
      <c r="F16" s="38">
        <v>2866950</v>
      </c>
      <c r="G16" s="33"/>
    </row>
    <row r="17" spans="1:7" ht="30" x14ac:dyDescent="0.25">
      <c r="A17" s="29">
        <v>7</v>
      </c>
      <c r="B17" s="34" t="s">
        <v>46</v>
      </c>
      <c r="C17" s="35">
        <v>12</v>
      </c>
      <c r="D17" s="41">
        <v>7650450</v>
      </c>
      <c r="E17" s="36"/>
      <c r="F17" s="38">
        <v>7650450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38">
        <v>0</v>
      </c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/>
      <c r="G19" s="27"/>
    </row>
    <row r="20" spans="1:7" x14ac:dyDescent="0.25">
      <c r="A20" s="22">
        <v>10</v>
      </c>
      <c r="B20" s="23" t="s">
        <v>30</v>
      </c>
      <c r="C20" s="24"/>
      <c r="D20" s="25"/>
      <c r="E20" s="40"/>
      <c r="F20" s="38">
        <v>0</v>
      </c>
      <c r="G20" s="27"/>
    </row>
    <row r="21" spans="1:7" x14ac:dyDescent="0.25">
      <c r="A21" s="29">
        <v>11</v>
      </c>
      <c r="B21" s="23" t="s">
        <v>48</v>
      </c>
      <c r="C21" s="30"/>
      <c r="D21" s="31"/>
      <c r="E21" s="32"/>
      <c r="F21" s="38">
        <v>0</v>
      </c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38"/>
      <c r="G22" s="27"/>
    </row>
    <row r="23" spans="1:7" x14ac:dyDescent="0.25">
      <c r="A23" s="42"/>
      <c r="B23" s="43" t="s">
        <v>27</v>
      </c>
      <c r="C23" s="44">
        <f>SUM(C11:C22)</f>
        <v>17</v>
      </c>
      <c r="D23" s="44">
        <f t="shared" ref="D23:E23" si="0">SUM(D11:D22)</f>
        <v>10517400</v>
      </c>
      <c r="E23" s="44">
        <f t="shared" si="0"/>
        <v>0</v>
      </c>
      <c r="F23" s="44">
        <f>SUM(F11:F22)</f>
        <v>10517400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28" sqref="D28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38"/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/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/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/>
      <c r="G15" s="27"/>
    </row>
    <row r="16" spans="1:10" ht="30" x14ac:dyDescent="0.25">
      <c r="A16" s="29">
        <v>6</v>
      </c>
      <c r="B16" s="23" t="s">
        <v>45</v>
      </c>
      <c r="C16" s="30"/>
      <c r="D16" s="31"/>
      <c r="E16" s="32"/>
      <c r="F16" s="38"/>
      <c r="G16" s="33"/>
    </row>
    <row r="17" spans="1:7" ht="105" x14ac:dyDescent="0.25">
      <c r="A17" s="29">
        <v>7</v>
      </c>
      <c r="B17" s="34" t="s">
        <v>46</v>
      </c>
      <c r="C17" s="35">
        <v>29</v>
      </c>
      <c r="D17" s="41"/>
      <c r="E17" s="36">
        <v>14589000</v>
      </c>
      <c r="F17" s="38">
        <v>14589000</v>
      </c>
      <c r="G17" s="39" t="s">
        <v>72</v>
      </c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38"/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/>
      <c r="G19" s="27"/>
    </row>
    <row r="20" spans="1:7" x14ac:dyDescent="0.25">
      <c r="A20" s="22">
        <v>10</v>
      </c>
      <c r="B20" s="23" t="s">
        <v>30</v>
      </c>
      <c r="C20" s="24"/>
      <c r="D20" s="25"/>
      <c r="E20" s="40"/>
      <c r="F20" s="38"/>
      <c r="G20" s="27"/>
    </row>
    <row r="21" spans="1:7" x14ac:dyDescent="0.25">
      <c r="A21" s="29">
        <v>11</v>
      </c>
      <c r="B21" s="23" t="s">
        <v>48</v>
      </c>
      <c r="C21" s="30"/>
      <c r="D21" s="31"/>
      <c r="E21" s="32"/>
      <c r="F21" s="38"/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38"/>
      <c r="G22" s="27"/>
    </row>
    <row r="23" spans="1:7" x14ac:dyDescent="0.25">
      <c r="A23" s="42"/>
      <c r="B23" s="43" t="s">
        <v>27</v>
      </c>
      <c r="C23" s="44">
        <f>SUM(C11:C22)</f>
        <v>29</v>
      </c>
      <c r="D23" s="44">
        <f>SUM(D11:D22)</f>
        <v>0</v>
      </c>
      <c r="E23" s="44">
        <f>SUM(E11:E22)</f>
        <v>14589000</v>
      </c>
      <c r="F23" s="44">
        <f>SUM(F11:F22)</f>
        <v>14589000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  <row r="28" spans="1:7" x14ac:dyDescent="0.25">
      <c r="C28" s="17">
        <v>97</v>
      </c>
      <c r="D28" s="17">
        <v>0</v>
      </c>
      <c r="E28" s="17">
        <v>22511250</v>
      </c>
      <c r="F28" s="17">
        <v>22511250</v>
      </c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2" workbookViewId="0">
      <selection activeCell="D22" sqref="D22"/>
    </sheetView>
  </sheetViews>
  <sheetFormatPr defaultRowHeight="15.75" x14ac:dyDescent="0.25"/>
  <cols>
    <col min="1" max="1" width="5.5703125" style="17" customWidth="1"/>
    <col min="2" max="2" width="35.7109375" style="17" customWidth="1"/>
    <col min="3" max="3" width="10.7109375" style="17" customWidth="1"/>
    <col min="4" max="4" width="13.7109375" style="17" bestFit="1" customWidth="1"/>
    <col min="5" max="5" width="13" style="17" customWidth="1"/>
    <col min="6" max="6" width="13.140625" style="17" bestFit="1" customWidth="1"/>
    <col min="7" max="7" width="12.42578125" style="17" customWidth="1"/>
    <col min="8" max="16384" width="9.140625" style="1"/>
  </cols>
  <sheetData>
    <row r="1" spans="1:10" x14ac:dyDescent="0.25">
      <c r="A1" s="107" t="s">
        <v>23</v>
      </c>
      <c r="B1" s="107"/>
      <c r="C1" s="107"/>
      <c r="D1" s="108" t="s">
        <v>24</v>
      </c>
      <c r="E1" s="108"/>
      <c r="F1" s="108"/>
      <c r="G1" s="108"/>
    </row>
    <row r="2" spans="1:10" ht="18.75" x14ac:dyDescent="0.3">
      <c r="A2" s="109" t="s">
        <v>52</v>
      </c>
      <c r="B2" s="109"/>
      <c r="C2" s="109"/>
      <c r="D2" s="110" t="s">
        <v>0</v>
      </c>
      <c r="E2" s="110"/>
      <c r="F2" s="110"/>
      <c r="G2" s="110"/>
    </row>
    <row r="3" spans="1:10" x14ac:dyDescent="0.25">
      <c r="A3" s="111"/>
      <c r="B3" s="111"/>
      <c r="C3" s="13"/>
      <c r="D3" s="14"/>
      <c r="E3" s="15"/>
      <c r="F3" s="15"/>
      <c r="G3" s="16"/>
    </row>
    <row r="4" spans="1:10" ht="18.75" x14ac:dyDescent="0.3">
      <c r="A4" s="109" t="s">
        <v>3</v>
      </c>
      <c r="B4" s="109"/>
      <c r="C4" s="109"/>
      <c r="D4" s="109"/>
      <c r="E4" s="109"/>
      <c r="F4" s="109"/>
      <c r="G4" s="109"/>
    </row>
    <row r="5" spans="1:10" ht="18.75" x14ac:dyDescent="0.3">
      <c r="A5" s="109" t="s">
        <v>2</v>
      </c>
      <c r="B5" s="109"/>
      <c r="C5" s="109"/>
      <c r="D5" s="109"/>
      <c r="E5" s="109"/>
      <c r="F5" s="109"/>
      <c r="G5" s="109"/>
    </row>
    <row r="6" spans="1:10" x14ac:dyDescent="0.25">
      <c r="A6" s="116" t="s">
        <v>32</v>
      </c>
      <c r="B6" s="116"/>
      <c r="C6" s="116"/>
      <c r="D6" s="116"/>
      <c r="E6" s="116"/>
      <c r="F6" s="116"/>
      <c r="G6" s="116"/>
    </row>
    <row r="8" spans="1:10" ht="59.25" customHeight="1" x14ac:dyDescent="0.25">
      <c r="A8" s="117" t="s">
        <v>1</v>
      </c>
      <c r="B8" s="119" t="s">
        <v>33</v>
      </c>
      <c r="C8" s="121" t="s">
        <v>34</v>
      </c>
      <c r="D8" s="123" t="s">
        <v>35</v>
      </c>
      <c r="E8" s="123"/>
      <c r="F8" s="123" t="s">
        <v>36</v>
      </c>
      <c r="G8" s="114" t="s">
        <v>37</v>
      </c>
      <c r="H8" s="3"/>
      <c r="I8" s="3"/>
      <c r="J8" s="3"/>
    </row>
    <row r="9" spans="1:10" ht="63" customHeight="1" x14ac:dyDescent="0.25">
      <c r="A9" s="118"/>
      <c r="B9" s="120"/>
      <c r="C9" s="122"/>
      <c r="D9" s="18" t="s">
        <v>38</v>
      </c>
      <c r="E9" s="18" t="s">
        <v>39</v>
      </c>
      <c r="F9" s="123"/>
      <c r="G9" s="115"/>
      <c r="J9" s="3"/>
    </row>
    <row r="10" spans="1:10" x14ac:dyDescent="0.25">
      <c r="A10" s="19" t="s">
        <v>5</v>
      </c>
      <c r="B10" s="20" t="s">
        <v>6</v>
      </c>
      <c r="C10" s="21">
        <v>1</v>
      </c>
      <c r="D10" s="21">
        <v>2</v>
      </c>
      <c r="E10" s="21">
        <v>3</v>
      </c>
      <c r="F10" s="21" t="s">
        <v>7</v>
      </c>
      <c r="G10" s="21">
        <v>5</v>
      </c>
    </row>
    <row r="11" spans="1:10" ht="30" x14ac:dyDescent="0.25">
      <c r="A11" s="22">
        <v>1</v>
      </c>
      <c r="B11" s="23" t="s">
        <v>40</v>
      </c>
      <c r="C11" s="24"/>
      <c r="D11" s="25"/>
      <c r="E11" s="26"/>
      <c r="F11" s="38"/>
      <c r="G11" s="28"/>
    </row>
    <row r="12" spans="1:10" x14ac:dyDescent="0.25">
      <c r="A12" s="29">
        <v>2</v>
      </c>
      <c r="B12" s="23" t="s">
        <v>41</v>
      </c>
      <c r="C12" s="30"/>
      <c r="D12" s="31"/>
      <c r="E12" s="32"/>
      <c r="F12" s="38"/>
      <c r="G12" s="33"/>
    </row>
    <row r="13" spans="1:10" x14ac:dyDescent="0.25">
      <c r="A13" s="29">
        <v>3</v>
      </c>
      <c r="B13" s="34" t="s">
        <v>42</v>
      </c>
      <c r="C13" s="35"/>
      <c r="D13" s="36"/>
      <c r="E13" s="37"/>
      <c r="F13" s="38"/>
      <c r="G13" s="39"/>
    </row>
    <row r="14" spans="1:10" ht="30" x14ac:dyDescent="0.25">
      <c r="A14" s="22">
        <v>4</v>
      </c>
      <c r="B14" s="23" t="s">
        <v>43</v>
      </c>
      <c r="C14" s="24"/>
      <c r="D14" s="25"/>
      <c r="E14" s="40"/>
      <c r="F14" s="38"/>
      <c r="G14" s="27"/>
    </row>
    <row r="15" spans="1:10" ht="30" x14ac:dyDescent="0.25">
      <c r="A15" s="22">
        <v>5</v>
      </c>
      <c r="B15" s="23" t="s">
        <v>44</v>
      </c>
      <c r="C15" s="24"/>
      <c r="D15" s="25"/>
      <c r="E15" s="40"/>
      <c r="F15" s="38"/>
      <c r="G15" s="27"/>
    </row>
    <row r="16" spans="1:10" ht="30" x14ac:dyDescent="0.25">
      <c r="A16" s="29">
        <v>6</v>
      </c>
      <c r="B16" s="23" t="s">
        <v>45</v>
      </c>
      <c r="C16" s="30">
        <v>5</v>
      </c>
      <c r="D16" s="31">
        <v>1876500</v>
      </c>
      <c r="E16" s="32"/>
      <c r="F16" s="38">
        <v>1876500</v>
      </c>
      <c r="G16" s="33"/>
    </row>
    <row r="17" spans="1:7" ht="30" x14ac:dyDescent="0.25">
      <c r="A17" s="29">
        <v>7</v>
      </c>
      <c r="B17" s="34" t="s">
        <v>46</v>
      </c>
      <c r="C17" s="35">
        <v>1</v>
      </c>
      <c r="D17" s="41">
        <v>726300</v>
      </c>
      <c r="E17" s="36"/>
      <c r="F17" s="38">
        <v>726300</v>
      </c>
      <c r="G17" s="39"/>
    </row>
    <row r="18" spans="1:7" ht="30" x14ac:dyDescent="0.25">
      <c r="A18" s="22">
        <v>8</v>
      </c>
      <c r="B18" s="23" t="s">
        <v>47</v>
      </c>
      <c r="C18" s="24"/>
      <c r="D18" s="25"/>
      <c r="E18" s="40"/>
      <c r="F18" s="38">
        <v>0</v>
      </c>
      <c r="G18" s="27"/>
    </row>
    <row r="19" spans="1:7" ht="30" x14ac:dyDescent="0.25">
      <c r="A19" s="22">
        <v>9</v>
      </c>
      <c r="B19" s="23" t="s">
        <v>16</v>
      </c>
      <c r="C19" s="24"/>
      <c r="D19" s="25"/>
      <c r="E19" s="40"/>
      <c r="F19" s="38">
        <v>0</v>
      </c>
      <c r="G19" s="27"/>
    </row>
    <row r="20" spans="1:7" x14ac:dyDescent="0.25">
      <c r="A20" s="22">
        <v>10</v>
      </c>
      <c r="B20" s="23" t="s">
        <v>30</v>
      </c>
      <c r="C20" s="24">
        <v>1</v>
      </c>
      <c r="D20" s="25">
        <v>609300</v>
      </c>
      <c r="E20" s="40"/>
      <c r="F20" s="38">
        <v>609300</v>
      </c>
      <c r="G20" s="27"/>
    </row>
    <row r="21" spans="1:7" x14ac:dyDescent="0.25">
      <c r="A21" s="29">
        <v>11</v>
      </c>
      <c r="B21" s="23" t="s">
        <v>48</v>
      </c>
      <c r="C21" s="30">
        <v>5</v>
      </c>
      <c r="D21" s="31">
        <v>3068550</v>
      </c>
      <c r="E21" s="32"/>
      <c r="F21" s="38">
        <v>3068550</v>
      </c>
      <c r="G21" s="33"/>
    </row>
    <row r="22" spans="1:7" x14ac:dyDescent="0.25">
      <c r="A22" s="22">
        <v>12</v>
      </c>
      <c r="B22" s="23" t="s">
        <v>49</v>
      </c>
      <c r="C22" s="24"/>
      <c r="D22" s="25"/>
      <c r="E22" s="40"/>
      <c r="F22" s="38"/>
      <c r="G22" s="27"/>
    </row>
    <row r="23" spans="1:7" x14ac:dyDescent="0.25">
      <c r="A23" s="42"/>
      <c r="B23" s="43" t="s">
        <v>27</v>
      </c>
      <c r="C23" s="44">
        <f>SUM(C11:C22)</f>
        <v>12</v>
      </c>
      <c r="D23" s="44">
        <f t="shared" ref="D23:E23" si="0">SUM(D11:D22)</f>
        <v>6280650</v>
      </c>
      <c r="E23" s="44">
        <f t="shared" si="0"/>
        <v>0</v>
      </c>
      <c r="F23" s="44">
        <f>SUM(F11:F22)</f>
        <v>6280650</v>
      </c>
      <c r="G23" s="44"/>
    </row>
    <row r="24" spans="1:7" ht="16.5" x14ac:dyDescent="0.25">
      <c r="A24" s="45"/>
      <c r="B24" s="45"/>
      <c r="C24" s="112" t="s">
        <v>50</v>
      </c>
      <c r="D24" s="112"/>
      <c r="E24" s="112"/>
      <c r="F24" s="112"/>
      <c r="G24" s="112"/>
    </row>
    <row r="25" spans="1:7" ht="18.75" x14ac:dyDescent="0.3">
      <c r="A25" s="109" t="s">
        <v>26</v>
      </c>
      <c r="B25" s="109"/>
      <c r="C25" s="46"/>
      <c r="D25" s="113" t="s">
        <v>51</v>
      </c>
      <c r="E25" s="113"/>
      <c r="F25" s="113"/>
      <c r="G25" s="113"/>
    </row>
  </sheetData>
  <mergeCells count="17">
    <mergeCell ref="C24:G24"/>
    <mergeCell ref="A25:B25"/>
    <mergeCell ref="D25:G25"/>
    <mergeCell ref="G8:G9"/>
    <mergeCell ref="A4:G4"/>
    <mergeCell ref="A5:G5"/>
    <mergeCell ref="A6:G6"/>
    <mergeCell ref="A8:A9"/>
    <mergeCell ref="B8:B9"/>
    <mergeCell ref="C8:C9"/>
    <mergeCell ref="D8:E8"/>
    <mergeCell ref="F8:F9"/>
    <mergeCell ref="A1:C1"/>
    <mergeCell ref="D1:G1"/>
    <mergeCell ref="A2:C2"/>
    <mergeCell ref="D2:G2"/>
    <mergeCell ref="A3:B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toantinh (STC)</vt:lpstr>
      <vt:lpstr>tonghop (STC)</vt:lpstr>
      <vt:lpstr>tonghop</vt:lpstr>
      <vt:lpstr>toantinh</vt:lpstr>
      <vt:lpstr>vp</vt:lpstr>
      <vt:lpstr>qn</vt:lpstr>
      <vt:lpstr>tp</vt:lpstr>
      <vt:lpstr>vc</vt:lpstr>
      <vt:lpstr>an</vt:lpstr>
      <vt:lpstr>ts</vt:lpstr>
      <vt:lpstr>vt</vt:lpstr>
      <vt:lpstr>pc</vt:lpstr>
      <vt:lpstr>pm</vt:lpstr>
      <vt:lpstr>ha</vt:lpstr>
      <vt:lpstr>al</vt:lpstr>
      <vt:lpstr>hn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TrucQuynh</dc:creator>
  <cp:lastModifiedBy>ADMIN</cp:lastModifiedBy>
  <cp:lastPrinted>2019-04-01T07:32:30Z</cp:lastPrinted>
  <dcterms:created xsi:type="dcterms:W3CDTF">2018-10-23T02:24:28Z</dcterms:created>
  <dcterms:modified xsi:type="dcterms:W3CDTF">2019-04-05T03:26:15Z</dcterms:modified>
</cp:coreProperties>
</file>