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qlns\Desktop\Công khai\"/>
    </mc:Choice>
  </mc:AlternateContent>
  <xr:revisionPtr revIDLastSave="0" documentId="13_ncr:1_{E201CDAD-34E7-4949-B7CB-A89B1720DD99}"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L208" i="1" l="1"/>
  <c r="L207" i="1" s="1"/>
  <c r="L205" i="1" s="1"/>
  <c r="M208" i="1"/>
  <c r="M207" i="1" s="1"/>
  <c r="M205" i="1" s="1"/>
  <c r="N208" i="1"/>
  <c r="N207" i="1" s="1"/>
  <c r="N205" i="1" s="1"/>
  <c r="P208" i="1"/>
  <c r="P207" i="1" s="1"/>
  <c r="P205" i="1" s="1"/>
  <c r="Q208" i="1"/>
  <c r="Q207" i="1" s="1"/>
  <c r="Q205" i="1" s="1"/>
  <c r="R208" i="1"/>
  <c r="R207" i="1" s="1"/>
  <c r="R205" i="1" s="1"/>
  <c r="T208" i="1"/>
  <c r="T207" i="1" s="1"/>
  <c r="T205" i="1" s="1"/>
  <c r="U208" i="1"/>
  <c r="U207" i="1" s="1"/>
  <c r="U205" i="1" s="1"/>
  <c r="V208" i="1"/>
  <c r="V207" i="1" s="1"/>
  <c r="V205" i="1" s="1"/>
  <c r="L121" i="1"/>
  <c r="L120" i="1" s="1"/>
  <c r="L111" i="1" s="1"/>
  <c r="M121" i="1"/>
  <c r="M120" i="1" s="1"/>
  <c r="M111" i="1" s="1"/>
  <c r="N121" i="1"/>
  <c r="N120" i="1" s="1"/>
  <c r="N111" i="1" s="1"/>
  <c r="P121" i="1"/>
  <c r="P120" i="1" s="1"/>
  <c r="P111" i="1" s="1"/>
  <c r="Q121" i="1"/>
  <c r="Q120" i="1" s="1"/>
  <c r="Q111" i="1" s="1"/>
  <c r="R121" i="1"/>
  <c r="R120" i="1" s="1"/>
  <c r="R111" i="1" s="1"/>
  <c r="T121" i="1"/>
  <c r="T120" i="1" s="1"/>
  <c r="T111" i="1" s="1"/>
  <c r="U121" i="1"/>
  <c r="U120" i="1" s="1"/>
  <c r="U111" i="1" s="1"/>
  <c r="V121" i="1"/>
  <c r="V120" i="1" s="1"/>
  <c r="V111" i="1" s="1"/>
  <c r="L99" i="1"/>
  <c r="M99" i="1"/>
  <c r="N99" i="1"/>
  <c r="P99" i="1"/>
  <c r="P98" i="1" s="1"/>
  <c r="Q99" i="1"/>
  <c r="Q98" i="1" s="1"/>
  <c r="R99" i="1"/>
  <c r="R98" i="1" s="1"/>
  <c r="T99" i="1"/>
  <c r="T98" i="1" s="1"/>
  <c r="U99" i="1"/>
  <c r="U98" i="1" s="1"/>
  <c r="V99" i="1"/>
  <c r="V98" i="1" s="1"/>
  <c r="L27" i="1"/>
  <c r="L26" i="1" s="1"/>
  <c r="L22" i="1" s="1"/>
  <c r="M27" i="1"/>
  <c r="M26" i="1" s="1"/>
  <c r="M22" i="1" s="1"/>
  <c r="N27" i="1"/>
  <c r="N26" i="1" s="1"/>
  <c r="N22" i="1" s="1"/>
  <c r="P27" i="1"/>
  <c r="P26" i="1" s="1"/>
  <c r="P22" i="1" s="1"/>
  <c r="Q27" i="1"/>
  <c r="Q26" i="1" s="1"/>
  <c r="Q22" i="1" s="1"/>
  <c r="R27" i="1"/>
  <c r="R26" i="1" s="1"/>
  <c r="R22" i="1" s="1"/>
  <c r="T27" i="1"/>
  <c r="T26" i="1" s="1"/>
  <c r="T22" i="1" s="1"/>
  <c r="U27" i="1"/>
  <c r="U26" i="1" s="1"/>
  <c r="U22" i="1" s="1"/>
  <c r="V27" i="1"/>
  <c r="V26" i="1" s="1"/>
  <c r="V22" i="1" s="1"/>
  <c r="L10" i="1"/>
  <c r="M10" i="1"/>
  <c r="N10" i="1"/>
  <c r="P10" i="1"/>
  <c r="Q10" i="1"/>
  <c r="R10" i="1"/>
  <c r="T10" i="1"/>
  <c r="U10" i="1"/>
  <c r="V10" i="1"/>
  <c r="S11" i="1"/>
  <c r="S12" i="1"/>
  <c r="S13" i="1"/>
  <c r="S14" i="1"/>
  <c r="S15" i="1"/>
  <c r="S16" i="1"/>
  <c r="S17" i="1"/>
  <c r="S18" i="1"/>
  <c r="S19" i="1"/>
  <c r="S20" i="1"/>
  <c r="S21" i="1"/>
  <c r="S23" i="1"/>
  <c r="S24" i="1"/>
  <c r="S25" i="1"/>
  <c r="S29" i="1"/>
  <c r="S31" i="1"/>
  <c r="S32" i="1"/>
  <c r="S33" i="1"/>
  <c r="S34" i="1"/>
  <c r="S35" i="1"/>
  <c r="S36" i="1"/>
  <c r="S37" i="1"/>
  <c r="S38" i="1"/>
  <c r="S39" i="1"/>
  <c r="S40" i="1"/>
  <c r="S41" i="1"/>
  <c r="S42" i="1"/>
  <c r="S43" i="1"/>
  <c r="S44" i="1"/>
  <c r="S45" i="1"/>
  <c r="S46" i="1"/>
  <c r="S47" i="1"/>
  <c r="S48" i="1"/>
  <c r="S50" i="1"/>
  <c r="S51" i="1"/>
  <c r="S52" i="1"/>
  <c r="S53" i="1"/>
  <c r="S55" i="1"/>
  <c r="S57" i="1"/>
  <c r="S58" i="1"/>
  <c r="S59" i="1"/>
  <c r="S60" i="1"/>
  <c r="S61" i="1"/>
  <c r="S62" i="1"/>
  <c r="S63" i="1"/>
  <c r="S64" i="1"/>
  <c r="S65" i="1"/>
  <c r="S66" i="1"/>
  <c r="S67" i="1"/>
  <c r="S68" i="1"/>
  <c r="S69" i="1"/>
  <c r="S70" i="1"/>
  <c r="S71" i="1"/>
  <c r="S72" i="1"/>
  <c r="S73" i="1"/>
  <c r="S74" i="1"/>
  <c r="S75" i="1"/>
  <c r="S76" i="1"/>
  <c r="S77" i="1"/>
  <c r="S78" i="1"/>
  <c r="S80" i="1"/>
  <c r="S81" i="1"/>
  <c r="S82" i="1"/>
  <c r="S83" i="1"/>
  <c r="S84" i="1"/>
  <c r="S85" i="1"/>
  <c r="S86" i="1"/>
  <c r="S87" i="1"/>
  <c r="S88" i="1"/>
  <c r="S89" i="1"/>
  <c r="S90" i="1"/>
  <c r="S92" i="1"/>
  <c r="S93" i="1"/>
  <c r="S94" i="1"/>
  <c r="S96" i="1"/>
  <c r="S97" i="1"/>
  <c r="S100" i="1"/>
  <c r="S101" i="1"/>
  <c r="S102" i="1"/>
  <c r="S103" i="1"/>
  <c r="S104" i="1"/>
  <c r="S105" i="1"/>
  <c r="S106" i="1"/>
  <c r="S107" i="1"/>
  <c r="S108" i="1"/>
  <c r="S109" i="1"/>
  <c r="S110" i="1"/>
  <c r="S112" i="1"/>
  <c r="S113" i="1"/>
  <c r="S114" i="1"/>
  <c r="S115" i="1"/>
  <c r="S116" i="1"/>
  <c r="S117" i="1"/>
  <c r="S118" i="1"/>
  <c r="S119" i="1"/>
  <c r="S123" i="1"/>
  <c r="S124" i="1"/>
  <c r="S125" i="1"/>
  <c r="S126" i="1"/>
  <c r="S127"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1" i="1"/>
  <c r="S172" i="1"/>
  <c r="S173" i="1"/>
  <c r="S174" i="1"/>
  <c r="S175" i="1"/>
  <c r="S176" i="1"/>
  <c r="S177" i="1"/>
  <c r="S178" i="1"/>
  <c r="S179" i="1"/>
  <c r="S180" i="1"/>
  <c r="S182" i="1"/>
  <c r="S184" i="1"/>
  <c r="S185" i="1"/>
  <c r="S187" i="1"/>
  <c r="S188" i="1"/>
  <c r="S189" i="1"/>
  <c r="S190" i="1"/>
  <c r="S193" i="1"/>
  <c r="S194" i="1"/>
  <c r="S195" i="1"/>
  <c r="S196" i="1"/>
  <c r="S197" i="1"/>
  <c r="S199" i="1"/>
  <c r="S201" i="1"/>
  <c r="S202" i="1"/>
  <c r="S203" i="1"/>
  <c r="S204" i="1"/>
  <c r="S206"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9" i="1"/>
  <c r="S240" i="1"/>
  <c r="S241" i="1"/>
  <c r="S242" i="1"/>
  <c r="S244" i="1"/>
  <c r="S245" i="1"/>
  <c r="S246" i="1"/>
  <c r="S247" i="1"/>
  <c r="S248" i="1"/>
  <c r="S249" i="1"/>
  <c r="S250" i="1"/>
  <c r="S251" i="1"/>
  <c r="S252" i="1"/>
  <c r="S253" i="1"/>
  <c r="S254" i="1"/>
  <c r="S255" i="1"/>
  <c r="S256" i="1"/>
  <c r="S257" i="1"/>
  <c r="S258" i="1"/>
  <c r="S259" i="1"/>
  <c r="S260" i="1"/>
  <c r="S261" i="1"/>
  <c r="S262" i="1"/>
  <c r="S263" i="1"/>
  <c r="S264" i="1"/>
  <c r="S265" i="1"/>
  <c r="S267" i="1"/>
  <c r="S268" i="1"/>
  <c r="S269" i="1"/>
  <c r="S270" i="1"/>
  <c r="S271" i="1"/>
  <c r="O11" i="1"/>
  <c r="O12" i="1"/>
  <c r="O13" i="1"/>
  <c r="O14" i="1"/>
  <c r="O15" i="1"/>
  <c r="O16" i="1"/>
  <c r="O17" i="1"/>
  <c r="O18" i="1"/>
  <c r="O19" i="1"/>
  <c r="O20" i="1"/>
  <c r="O21" i="1"/>
  <c r="O23" i="1"/>
  <c r="O24" i="1"/>
  <c r="O25" i="1"/>
  <c r="O29" i="1"/>
  <c r="O31" i="1"/>
  <c r="O32" i="1"/>
  <c r="O33" i="1"/>
  <c r="O34" i="1"/>
  <c r="O35" i="1"/>
  <c r="O36" i="1"/>
  <c r="O37" i="1"/>
  <c r="O38" i="1"/>
  <c r="O39" i="1"/>
  <c r="O40" i="1"/>
  <c r="O41" i="1"/>
  <c r="O42" i="1"/>
  <c r="O43" i="1"/>
  <c r="O44" i="1"/>
  <c r="O45" i="1"/>
  <c r="O46" i="1"/>
  <c r="O47" i="1"/>
  <c r="O48" i="1"/>
  <c r="O50" i="1"/>
  <c r="O51" i="1"/>
  <c r="O52" i="1"/>
  <c r="O53" i="1"/>
  <c r="O55" i="1"/>
  <c r="O57" i="1"/>
  <c r="O58" i="1"/>
  <c r="O59" i="1"/>
  <c r="O60" i="1"/>
  <c r="O61" i="1"/>
  <c r="O62" i="1"/>
  <c r="O63" i="1"/>
  <c r="O64" i="1"/>
  <c r="O65" i="1"/>
  <c r="O66" i="1"/>
  <c r="O67" i="1"/>
  <c r="O68" i="1"/>
  <c r="O69" i="1"/>
  <c r="O70" i="1"/>
  <c r="O71" i="1"/>
  <c r="O72" i="1"/>
  <c r="O73" i="1"/>
  <c r="O74" i="1"/>
  <c r="O75" i="1"/>
  <c r="O76" i="1"/>
  <c r="O77" i="1"/>
  <c r="O78" i="1"/>
  <c r="O80" i="1"/>
  <c r="O81" i="1"/>
  <c r="O82" i="1"/>
  <c r="O83" i="1"/>
  <c r="O84" i="1"/>
  <c r="O85" i="1"/>
  <c r="O86" i="1"/>
  <c r="O87" i="1"/>
  <c r="O88" i="1"/>
  <c r="O89" i="1"/>
  <c r="O90" i="1"/>
  <c r="O92" i="1"/>
  <c r="O93" i="1"/>
  <c r="O94" i="1"/>
  <c r="O96" i="1"/>
  <c r="O97" i="1"/>
  <c r="O100" i="1"/>
  <c r="O101" i="1"/>
  <c r="O102" i="1"/>
  <c r="O103" i="1"/>
  <c r="O104" i="1"/>
  <c r="O105" i="1"/>
  <c r="O106" i="1"/>
  <c r="O107" i="1"/>
  <c r="O108" i="1"/>
  <c r="O109" i="1"/>
  <c r="O110" i="1"/>
  <c r="O112" i="1"/>
  <c r="O113" i="1"/>
  <c r="O114" i="1"/>
  <c r="O115" i="1"/>
  <c r="O116" i="1"/>
  <c r="O117" i="1"/>
  <c r="O118" i="1"/>
  <c r="O119" i="1"/>
  <c r="O123" i="1"/>
  <c r="O124" i="1"/>
  <c r="O125" i="1"/>
  <c r="O126" i="1"/>
  <c r="O127"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1" i="1"/>
  <c r="O172" i="1"/>
  <c r="O173" i="1"/>
  <c r="O174" i="1"/>
  <c r="O175" i="1"/>
  <c r="O176" i="1"/>
  <c r="O177" i="1"/>
  <c r="O178" i="1"/>
  <c r="O179" i="1"/>
  <c r="O180" i="1"/>
  <c r="O182" i="1"/>
  <c r="O184" i="1"/>
  <c r="O185" i="1"/>
  <c r="O187" i="1"/>
  <c r="O188" i="1"/>
  <c r="O189" i="1"/>
  <c r="O190" i="1"/>
  <c r="O193" i="1"/>
  <c r="O194" i="1"/>
  <c r="O195" i="1"/>
  <c r="O196" i="1"/>
  <c r="O197" i="1"/>
  <c r="O199" i="1"/>
  <c r="O201" i="1"/>
  <c r="O202" i="1"/>
  <c r="O203" i="1"/>
  <c r="O204" i="1"/>
  <c r="O206"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9" i="1"/>
  <c r="O240" i="1"/>
  <c r="O241" i="1"/>
  <c r="O242"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K11" i="1"/>
  <c r="K12" i="1"/>
  <c r="K13" i="1"/>
  <c r="K14" i="1"/>
  <c r="K15" i="1"/>
  <c r="K16" i="1"/>
  <c r="K17" i="1"/>
  <c r="K18" i="1"/>
  <c r="K19" i="1"/>
  <c r="K20" i="1"/>
  <c r="K21" i="1"/>
  <c r="K23" i="1"/>
  <c r="K24" i="1"/>
  <c r="K25" i="1"/>
  <c r="K29" i="1"/>
  <c r="K31" i="1"/>
  <c r="K32" i="1"/>
  <c r="K33" i="1"/>
  <c r="K34" i="1"/>
  <c r="K35" i="1"/>
  <c r="K36" i="1"/>
  <c r="K37" i="1"/>
  <c r="K38" i="1"/>
  <c r="K39" i="1"/>
  <c r="K40" i="1"/>
  <c r="K41" i="1"/>
  <c r="K42" i="1"/>
  <c r="K43" i="1"/>
  <c r="K44" i="1"/>
  <c r="K45" i="1"/>
  <c r="K46" i="1"/>
  <c r="K47" i="1"/>
  <c r="K48" i="1"/>
  <c r="K50" i="1"/>
  <c r="K51" i="1"/>
  <c r="K52" i="1"/>
  <c r="K53" i="1"/>
  <c r="K55" i="1"/>
  <c r="K57" i="1"/>
  <c r="K58" i="1"/>
  <c r="K59" i="1"/>
  <c r="K60" i="1"/>
  <c r="K61" i="1"/>
  <c r="K62" i="1"/>
  <c r="K63" i="1"/>
  <c r="K64" i="1"/>
  <c r="K65" i="1"/>
  <c r="K66" i="1"/>
  <c r="K67" i="1"/>
  <c r="K68" i="1"/>
  <c r="K69" i="1"/>
  <c r="K70" i="1"/>
  <c r="K71" i="1"/>
  <c r="K72" i="1"/>
  <c r="K73" i="1"/>
  <c r="K74" i="1"/>
  <c r="K75" i="1"/>
  <c r="K76" i="1"/>
  <c r="K77" i="1"/>
  <c r="K78" i="1"/>
  <c r="K80" i="1"/>
  <c r="K81" i="1"/>
  <c r="K82" i="1"/>
  <c r="K83" i="1"/>
  <c r="K84" i="1"/>
  <c r="K85" i="1"/>
  <c r="K86" i="1"/>
  <c r="K87" i="1"/>
  <c r="K88" i="1"/>
  <c r="K89" i="1"/>
  <c r="K90" i="1"/>
  <c r="K92" i="1"/>
  <c r="K93" i="1"/>
  <c r="K94" i="1"/>
  <c r="K96" i="1"/>
  <c r="K97" i="1"/>
  <c r="K100" i="1"/>
  <c r="K101" i="1"/>
  <c r="K102" i="1"/>
  <c r="K103" i="1"/>
  <c r="K104" i="1"/>
  <c r="K105" i="1"/>
  <c r="K106" i="1"/>
  <c r="K107" i="1"/>
  <c r="K108" i="1"/>
  <c r="K109" i="1"/>
  <c r="K110" i="1"/>
  <c r="K112" i="1"/>
  <c r="K113" i="1"/>
  <c r="K114" i="1"/>
  <c r="K115" i="1"/>
  <c r="K116" i="1"/>
  <c r="K117" i="1"/>
  <c r="K118" i="1"/>
  <c r="K119" i="1"/>
  <c r="K123" i="1"/>
  <c r="K124" i="1"/>
  <c r="K125" i="1"/>
  <c r="K126" i="1"/>
  <c r="K127"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1" i="1"/>
  <c r="K172" i="1"/>
  <c r="K173" i="1"/>
  <c r="K174" i="1"/>
  <c r="K175" i="1"/>
  <c r="K176" i="1"/>
  <c r="K177" i="1"/>
  <c r="K178" i="1"/>
  <c r="K179" i="1"/>
  <c r="K180" i="1"/>
  <c r="K182" i="1"/>
  <c r="K184" i="1"/>
  <c r="K185" i="1"/>
  <c r="K187" i="1"/>
  <c r="K188" i="1"/>
  <c r="K189" i="1"/>
  <c r="K190" i="1"/>
  <c r="K193" i="1"/>
  <c r="K194" i="1"/>
  <c r="K195" i="1"/>
  <c r="K196" i="1"/>
  <c r="K197" i="1"/>
  <c r="K199" i="1"/>
  <c r="K201" i="1"/>
  <c r="K202" i="1"/>
  <c r="K203" i="1"/>
  <c r="K204" i="1"/>
  <c r="K206"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9" i="1"/>
  <c r="K240" i="1"/>
  <c r="K241" i="1"/>
  <c r="K242"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J237" i="1"/>
  <c r="J77" i="1"/>
  <c r="J78" i="1"/>
  <c r="J76" i="1"/>
  <c r="V266" i="1"/>
  <c r="S266" i="1" s="1"/>
  <c r="R9" i="1" l="1"/>
  <c r="N98" i="1"/>
  <c r="M98" i="1"/>
  <c r="T9" i="1"/>
  <c r="P9" i="1"/>
  <c r="L98" i="1"/>
  <c r="M9" i="1"/>
  <c r="M8" i="1" s="1"/>
  <c r="S99" i="1"/>
  <c r="K99" i="1"/>
  <c r="O99" i="1"/>
  <c r="Q9" i="1"/>
  <c r="Q8" i="1" s="1"/>
  <c r="K121" i="1"/>
  <c r="K120" i="1" s="1"/>
  <c r="K111" i="1" s="1"/>
  <c r="N9" i="1"/>
  <c r="O121" i="1"/>
  <c r="O120" i="1" s="1"/>
  <c r="O111" i="1" s="1"/>
  <c r="L9" i="1"/>
  <c r="S121" i="1"/>
  <c r="S120" i="1" s="1"/>
  <c r="S111" i="1" s="1"/>
  <c r="O208" i="1"/>
  <c r="O207" i="1" s="1"/>
  <c r="O205" i="1" s="1"/>
  <c r="S208" i="1"/>
  <c r="S207" i="1" s="1"/>
  <c r="S205" i="1" s="1"/>
  <c r="K208" i="1"/>
  <c r="K207" i="1" s="1"/>
  <c r="K205" i="1" s="1"/>
  <c r="V9" i="1"/>
  <c r="T8" i="1"/>
  <c r="R8" i="1"/>
  <c r="P8" i="1"/>
  <c r="V8" i="1"/>
  <c r="U9" i="1"/>
  <c r="U8" i="1" s="1"/>
  <c r="K27" i="1"/>
  <c r="K26" i="1" s="1"/>
  <c r="K22" i="1" s="1"/>
  <c r="O27" i="1"/>
  <c r="O26" i="1" s="1"/>
  <c r="O22" i="1" s="1"/>
  <c r="O10" i="1"/>
  <c r="S10" i="1"/>
  <c r="K10" i="1"/>
  <c r="S27" i="1"/>
  <c r="S26" i="1" s="1"/>
  <c r="S22" i="1" s="1"/>
  <c r="O9" i="1" l="1"/>
  <c r="L8" i="1"/>
  <c r="N8" i="1"/>
  <c r="K9" i="1"/>
  <c r="O98" i="1"/>
  <c r="O8" i="1" s="1"/>
  <c r="K98" i="1"/>
  <c r="K8" i="1" s="1"/>
  <c r="S98" i="1"/>
  <c r="S9" i="1"/>
  <c r="S8" i="1" s="1"/>
</calcChain>
</file>

<file path=xl/sharedStrings.xml><?xml version="1.0" encoding="utf-8"?>
<sst xmlns="http://schemas.openxmlformats.org/spreadsheetml/2006/main" count="996" uniqueCount="611">
  <si>
    <t>STT</t>
  </si>
  <si>
    <t>A</t>
  </si>
  <si>
    <t>B</t>
  </si>
  <si>
    <t>I</t>
  </si>
  <si>
    <t>II</t>
  </si>
  <si>
    <t>Tổng số</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</si>
  <si>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</si>
  <si>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</si>
  <si>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</si>
  <si>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</si>
  <si>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</si>
  <si>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</si>
  <si>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</si>
  <si>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</si>
  <si>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</si>
  <si>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</si>
  <si>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</si>
  <si>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NST</t>
  </si>
  <si>
    <t>TỔNG SỐ</t>
  </si>
  <si>
    <t>VỐN ĐẦU TƯ TẬP TRUNG</t>
  </si>
  <si>
    <t>A.1</t>
  </si>
  <si>
    <t>GIAO HUYỆN, THỊ XÃ, THÀNH PHỐ THỰC HIỆN</t>
  </si>
  <si>
    <t>Thành phố Quy Nhơn</t>
  </si>
  <si>
    <t>Quy Nhơn</t>
  </si>
  <si>
    <t>Thị xã An Nhơn</t>
  </si>
  <si>
    <t>An Nhơn</t>
  </si>
  <si>
    <t>Thị xã Hoài Nhơn</t>
  </si>
  <si>
    <t>Hoài Nhơn</t>
  </si>
  <si>
    <t>Huyện Tuy Phước</t>
  </si>
  <si>
    <t>Tuy Phước</t>
  </si>
  <si>
    <t>Huyện Tây Sơn</t>
  </si>
  <si>
    <t>Tây Sơn</t>
  </si>
  <si>
    <t>Huyện Phù Cát</t>
  </si>
  <si>
    <t>Phù Cát</t>
  </si>
  <si>
    <t>Huyện Phù Mỹ</t>
  </si>
  <si>
    <t>Phù Mỹ</t>
  </si>
  <si>
    <t>Huyện Hoài Ân</t>
  </si>
  <si>
    <t>Hoài Ân</t>
  </si>
  <si>
    <t>Huyện Vĩnh Thạnh</t>
  </si>
  <si>
    <t>Vĩnh Thạnh</t>
  </si>
  <si>
    <t>Huyện Vân Canh</t>
  </si>
  <si>
    <t>Vân Canh</t>
  </si>
  <si>
    <t>Huyện An Lão</t>
  </si>
  <si>
    <t>An Lão</t>
  </si>
  <si>
    <t>A.2</t>
  </si>
  <si>
    <t>VỐN TỈNH BỐ TRÍ</t>
  </si>
  <si>
    <t>VỐN CHUẨN BỊ ĐẦU TƯ</t>
  </si>
  <si>
    <t>BỐ TRÍ CHO DỰ ÁN QUY HOACH TỈNH THỜI KỲ 2021-2030, TẦM NHÌN ĐẾN NĂM 2050</t>
  </si>
  <si>
    <t>III</t>
  </si>
  <si>
    <t>XỬ LÝ THANH TOÁN CÁC CÔNG TRÌNH QUYẾT TOÁN</t>
  </si>
  <si>
    <t>IV</t>
  </si>
  <si>
    <t>BỐ TRÍ CHO CÁC DỰ ÁN</t>
  </si>
  <si>
    <t>IV.1</t>
  </si>
  <si>
    <t>Dự án hoàn thành, chuyển tiếp</t>
  </si>
  <si>
    <t>Giáo dục và Đào tạo</t>
  </si>
  <si>
    <t>Trường THCS Võ Xán; Hạng mục: Xây dựng 16 phòng học, Nhà tập thể Thao và Nhà bộ môn</t>
  </si>
  <si>
    <t>C</t>
  </si>
  <si>
    <t>2022-2024</t>
  </si>
  <si>
    <t>Giao thông Vận tải</t>
  </si>
  <si>
    <t>Tuyến đường giao thông kết nối Khu du lịch Hầm Hô đến Khu du lịch Thác Đổ, xã Vĩnh An, huyện Tây Sơn</t>
  </si>
  <si>
    <t>L=3,5km</t>
  </si>
  <si>
    <t>2020-2022</t>
  </si>
  <si>
    <t>4900/QĐ-UBND; 30/11/2020</t>
  </si>
  <si>
    <t>Nâng cấp, mở rộng tuyến đường kết nối các điểm di tích văn hóa, lịch sử phường Nhơn Thành, thị xã An Nhơn</t>
  </si>
  <si>
    <t>L=1.719,1m</t>
  </si>
  <si>
    <t>119/QĐ-SKHĐT; 11/5/2020
372/QĐ-UBND; 28/01/2022</t>
  </si>
  <si>
    <t>Xây dựng tuyến kè từ cầu Đập Đá cũ đến giáp cầu xe lửa, phường Nhơn Hưng, thị xã An Nhơn</t>
  </si>
  <si>
    <t>L=1486,1m</t>
  </si>
  <si>
    <t>2019-2021</t>
  </si>
  <si>
    <t>3826/QĐ-UBND; 22/10/2019</t>
  </si>
  <si>
    <t>Sửa chữa, nâng cấp các tuyến đường GTNT trên địa bàn huyện Phù Cát bị hư hỏng, xuống cấp do thi công dự án Đường trục Khu kinh tế nối dài</t>
  </si>
  <si>
    <t>Nâng cấp 2.450m đường theo TCVN 4054-2005 địa hình đồng bằng</t>
  </si>
  <si>
    <t>2021-2022</t>
  </si>
  <si>
    <t>165/QĐ-SKHĐT; 10/6/2021
158/QĐ-SHĐT; 17/8/2022</t>
  </si>
  <si>
    <t>Hạ tầng kỹ thuật tuyến đường Quốc lộ 1 cũ, thị trấn Bồng Sơn</t>
  </si>
  <si>
    <t>nâng cấp vỉa hè, hệ thống thoát nước</t>
  </si>
  <si>
    <t>2018-2022</t>
  </si>
  <si>
    <t>3230/QĐ-UBND; 21/9/2018
2117/QĐ-UBND; 01/6/2020
138/QĐ-UBND; 13/01/2022</t>
  </si>
  <si>
    <t>Nâng cấp, mở rộng tuyến đường kết nối từ Quốc lộ 1A cũ đến giáp đường tỉnh lộ ĐT.638, huyện Phù Cát</t>
  </si>
  <si>
    <t>L=10,689km</t>
  </si>
  <si>
    <t>2021-2023</t>
  </si>
  <si>
    <t>2479a/QĐ-UBND; 22/6/2021</t>
  </si>
  <si>
    <t>Nâng cấp, mở rộng tuyến đường kết nối Quốc lộ 1 (tuyến đường Tài Lương – Ca Công và tuyến đường Bình Chương – Hoài Mỹ), huyện Hoài Nhơn</t>
  </si>
  <si>
    <t>Tuyến Tài Lương - Ca Công L=6,2km 
Tuyến Bình Chương - Hoài Mỹ L=11,5km</t>
  </si>
  <si>
    <t>2020-2023</t>
  </si>
  <si>
    <t>3990/QĐ-UBND; 28/9/2020
1250/QĐ-UBND; 18/04/2022</t>
  </si>
  <si>
    <t>Đường liên huyện Phù Cát - Thị xã An Nhơn, nối từ đường trục KKT nối dài (xã Cát Nhơn, huyện Phù Cát) đến tỉnh lộ ĐT. 631 (xã Nhơn Phong, thị xã An Nhơn)</t>
  </si>
  <si>
    <t>Phù Cát, An Nhơn</t>
  </si>
  <si>
    <t>L=1.950m đường cấp III đồng bằng và đồi</t>
  </si>
  <si>
    <t>2300/QĐ-UBND; 10/6/2021</t>
  </si>
  <si>
    <t>Nâng cấp, mở rộng mặt đường ĐT.636 (đoạn từ đường sắt phường Bình Định đến ngã tư giao nhau với đường Tây Tỉnh)</t>
  </si>
  <si>
    <t>L=11,54km</t>
  </si>
  <si>
    <t>3448/QĐ-UBND; 21/8/2020</t>
  </si>
  <si>
    <t>Nâng cấp, mở rộng mặt đường ĐT.631 (đoạn từ ngã ba Bàu Sáo, phường Nhơn Hưng, đến chợ Quán Mới, xã Nhơn Hạnh)</t>
  </si>
  <si>
    <t xml:space="preserve">L=10,4km </t>
  </si>
  <si>
    <t>3801/QĐ-UBND; 21/10/2019</t>
  </si>
  <si>
    <t>Nâng cấp, mở rộng đường kết nối thị trấn An Lão với trung tâm xã An Dũng mới, huyện An Lão</t>
  </si>
  <si>
    <t>2231/QĐ-UBND; 18/7/2022</t>
  </si>
  <si>
    <t>Cầu Thiết Tràng, xã Nhơn Mỹ, thị xã An Nhơn</t>
  </si>
  <si>
    <t>Cầu BTCT DUL L=5x33m</t>
  </si>
  <si>
    <t>1682/QĐ-UBND; 17/5/2019</t>
  </si>
  <si>
    <t>Xây dựng cầu Bờ Mun, huyện Phù Mỹ</t>
  </si>
  <si>
    <t>2151/QĐ-UBND; 11/7/2022</t>
  </si>
  <si>
    <t xml:space="preserve">Đường từ ĐT.640 vào Tháp Bình Lâm </t>
  </si>
  <si>
    <t>L=1,446km đường cấp IV đồng bằng</t>
  </si>
  <si>
    <t>4722/QĐ-UBND; 27/11/2021</t>
  </si>
  <si>
    <t>Cầu Bạn Xoài - Phước Nghĩa</t>
  </si>
  <si>
    <t>Tuyến đường chính trong Khu du lịch sinh thái nghỉ dưỡng xã Vĩnh Sơn, huyện Vĩnh Thạnh</t>
  </si>
  <si>
    <t>L=3376m theo TCXDVN 104-2007</t>
  </si>
  <si>
    <t>3601/QĐ-UBND; 07/10/2019</t>
  </si>
  <si>
    <t>HTKT đô thị, môi trường, KDC, khu TĐC, chợ, điện</t>
  </si>
  <si>
    <t>Xây dựng các hạng mục công trình thuộc Đề án Phát triển làng nghề sản xuất cây Mai vàng Nhơn An</t>
  </si>
  <si>
    <t>HTKT</t>
  </si>
  <si>
    <t>L=2350m</t>
  </si>
  <si>
    <t>5168/QĐ-UBND; 18/12/2020</t>
  </si>
  <si>
    <t>Làng nghề tiện gỗ mỹ nghệ Nhơn Hậu, thị xã An Nhơn - Hạng mục xây dựng hạ tầng kỹ thuật chung</t>
  </si>
  <si>
    <t>L=531,83m</t>
  </si>
  <si>
    <t>255/QĐ-UBND; 21/01/2020</t>
  </si>
  <si>
    <t>Chợ Hoài Phú</t>
  </si>
  <si>
    <t>Xd chợ Hoài Phú theo tiêu chuẩn chợ hạng 3</t>
  </si>
  <si>
    <t>2018-2019</t>
  </si>
  <si>
    <t>155/QĐ-UBND; 26/7/2018</t>
  </si>
  <si>
    <t>Hệ thống lò đốt rác thải xã An Hòa, huyện An Lão</t>
  </si>
  <si>
    <t>37/QĐ-SKHĐT; 29/3/2022</t>
  </si>
  <si>
    <t>Khoa học và Công nghệ</t>
  </si>
  <si>
    <t xml:space="preserve">Trạm nghiên cứu thực nghiệm khoa học và công nghệ thuộc Trung tâm Thông tin - Ứng dụng khoa học và công nghệ Bình Định, tại Phước An, Tuy Phước, Bình Định; HM: Nhà nuôi trồng nấm ăn, nấm dược liệu; cải tạo NC trạm biến áp và đường dây trung, hạ thế </t>
  </si>
  <si>
    <t>94/QĐ-SKHĐT; 07/6/2022</t>
  </si>
  <si>
    <t>Nông nghiệp, lâm nghiệp, thủy lợi, thủy sản và nước sạch nông thôn</t>
  </si>
  <si>
    <t>Kè chống sạt lở bờ sông Lại Giang, thôn Vĩnh Phụng 2, xã Hoài Xuân</t>
  </si>
  <si>
    <t>L=1323,6m</t>
  </si>
  <si>
    <t>3786/QĐ-UBND; 30/10/2018
925/QĐ-UBND; 24/3/2022</t>
  </si>
  <si>
    <t>Tràn phân lũ phía bờ tả sông An Tượng (phía thượng lưu, vùng tràn Lỗ Ổi), thị xã An Nhơn</t>
  </si>
  <si>
    <t>L=1900m</t>
  </si>
  <si>
    <t>2019-2022</t>
  </si>
  <si>
    <t>4011/QĐ-UBND; 30/10/2019
4011/QĐ-UBND; 30/10/2019
5051/QĐ-UBND; 12/12/2021
3374/QĐ-UBND; 17/8/2020
3855/QĐ-UBND; 18/9/2020</t>
  </si>
  <si>
    <t>Đê suối Kiều Duyên (từ cầu Tri Châu – đồng Xà Len)</t>
  </si>
  <si>
    <t>L=1.810m (2 bên)</t>
  </si>
  <si>
    <t>280/QĐ-SKHĐT; 26/10/2020</t>
  </si>
  <si>
    <t>Đê Bờ Mọ, phường Nhơn Thành, thị xã An Nhơn</t>
  </si>
  <si>
    <t>L=1662,8m</t>
  </si>
  <si>
    <t>2943/QĐ-UBND ngày 22/8/2019</t>
  </si>
  <si>
    <t>Kè đoạn từ cầu Trường Thi đến đập Thạnh Hòa, thị xã An Nhơn</t>
  </si>
  <si>
    <t>L=2472,4m</t>
  </si>
  <si>
    <t>2019-2023</t>
  </si>
  <si>
    <t>3784/QĐ-UBND ngày 30/10/2018
3003/QĐ-UBND; 16/09/2022</t>
  </si>
  <si>
    <t>Kè Thiết Tràng, xã Nhơn Mỹ</t>
  </si>
  <si>
    <t>L=1102,7m</t>
  </si>
  <si>
    <t>2945/QĐ-UBND ngày 22/8/2019</t>
  </si>
  <si>
    <t>Cấp nước sinh hoạt xã Mỹ Lợi, huyện Phù Mỹ</t>
  </si>
  <si>
    <t>cấp nước sinh hoạt xã Mỹ Lợi</t>
  </si>
  <si>
    <t>157/QĐ-SKHĐT; 03/7/2020</t>
  </si>
  <si>
    <t>Đê đội 12 khu vực Vạn Thuận, phường Nhơn Thành, thị xã An Nhơn</t>
  </si>
  <si>
    <t>L=1020,2m</t>
  </si>
  <si>
    <t>2944/QĐ-UBND; 22/8/2019
2474/QĐ-UBND; 23/6/2020</t>
  </si>
  <si>
    <t>Kè sông Kôn (đoạn bờ ông Lộc, khu vực Phụ Quang)</t>
  </si>
  <si>
    <t>L=1276,3m</t>
  </si>
  <si>
    <t>2018-2020</t>
  </si>
  <si>
    <t>4039/QĐ-UBND; 30/10/2017</t>
  </si>
  <si>
    <t>Kè chống xói lở bờ Nam sông Lại Giang (đoạn từ cầu đường sắt đến cầu ông Châu)</t>
  </si>
  <si>
    <t>Hoài nhơn</t>
  </si>
  <si>
    <t>L=7643m</t>
  </si>
  <si>
    <t>3581/QĐ-UBND; 04/10/2019
3346/QĐ-UBND; 11/8/2021</t>
  </si>
  <si>
    <t>Kè đoạn từ bãi cát phía trên cầu Trường Thi đến đập Thạnh Hòa thuộc địa bàn phường Nhơn Hòa, thị xã An Nhơn (giai đoạn 2)</t>
  </si>
  <si>
    <t>L=976,21m</t>
  </si>
  <si>
    <t>352/QĐ-SKHĐT; 25/12/2020</t>
  </si>
  <si>
    <t>Kè sông Thạch Đề từ trạm bơm đội 5 Bằng Châu, phường Đập Đá đến giáp ranh cầu Bến Trén, khu vực Lý Tây, phường Nhơn Thành</t>
  </si>
  <si>
    <t>L=931,17m</t>
  </si>
  <si>
    <t>295/QĐ-SKHĐT; 03/11/2020</t>
  </si>
  <si>
    <t>Kè chống xói lở và hệ thống ngăn mặn thôn Trường Xuân Tây, xã Tam Quan Bắc</t>
  </si>
  <si>
    <t>L=630m</t>
  </si>
  <si>
    <t xml:space="preserve">1942/QĐ-UBND; 10/6/2019
4469/QĐ-UBND; 29/10/2020 </t>
  </si>
  <si>
    <t>Dự án: Nâng cấp, mở rộng công trình cấp nước sinh hoạt xã Nhơn Tân, thị xã An Nhơn</t>
  </si>
  <si>
    <t>2022-2024; 2023-2025</t>
  </si>
  <si>
    <t>Đập ngăn mặn An Mỹ, xã Mỹ Cát, huyện Phù Mỹ</t>
  </si>
  <si>
    <t>Đập dâng dài 120m</t>
  </si>
  <si>
    <t>Nâng cấp, mở rộng công trình cấp nước sinh hoạt huyện Phù Cát</t>
  </si>
  <si>
    <t>1207/QĐ-SKHĐT; 06/4/2021</t>
  </si>
  <si>
    <t>Nhà máy cấp nước sinh hoạt xã Cát Trinh và xã Cát Tân, huyện Phù Cát</t>
  </si>
  <si>
    <t>Công suất 2.700m3/ngày đêm</t>
  </si>
  <si>
    <t>3373/QĐ-UBND; 13/8/2021</t>
  </si>
  <si>
    <t>Hệ thống cấp nước sinh hoạt xã Phước Lộc, Phước Hiệp và vùng phụ cận huyện Tuy Phước</t>
  </si>
  <si>
    <t>Mạng lưới cấp nước L=97km</t>
  </si>
  <si>
    <t>3045/QĐ-UBND; 21/7/2021</t>
  </si>
  <si>
    <t>Trồng cây hoa Anh đào, cây Mai anh đào, cây Phượng tím tại Khu du lịch sinh thái nghỉ dưỡng xã Vĩnh Sơn</t>
  </si>
  <si>
    <t>2021-2024</t>
  </si>
  <si>
    <t>212/QĐ-SKHĐT; 19/7/2021</t>
  </si>
  <si>
    <t>Nâng cấp, sửa chữa một số hạng mục nhà làm việc Văn phòng UBND tỉnh (giai đoạn 1)</t>
  </si>
  <si>
    <t>2022-2023</t>
  </si>
  <si>
    <t>76/QĐ-SKHĐT; 13/5/2022</t>
  </si>
  <si>
    <t>Trạm Kiểm soát Biên phòng Bãi Xếp</t>
  </si>
  <si>
    <t>Xây dựng mới</t>
  </si>
  <si>
    <t>150/QĐ-SKHĐT; 05/8/2022</t>
  </si>
  <si>
    <t>Nhà làm việc UBND thị trấn Bồng Sơn</t>
  </si>
  <si>
    <t>Xây dựng mới nhà 3 tầng, hội trường, nhà để xe</t>
  </si>
  <si>
    <t>4867/QĐ-UBND; 06/12/2021</t>
  </si>
  <si>
    <t>Trạm Kiểm soát Biên phòng Cát Hải</t>
  </si>
  <si>
    <t>XD nhà làm việc, tường rào cổng ngõ</t>
  </si>
  <si>
    <t>27/QĐ-SKHĐT; 28/2/2022</t>
  </si>
  <si>
    <t>Kho lưu trữ chuyên dụng Bình Định</t>
  </si>
  <si>
    <t>143/QĐ-SKHĐT ngày 26/7/2022</t>
  </si>
  <si>
    <t>Cải tạo, sửa chữa trụ sở làm việc của Sở Nội vụ</t>
  </si>
  <si>
    <t>Cải tạo nhà làm việc 3 tầng hiện trạng, xây dựng mới nhà làm việc 2 tầng, các hạng mục phụ</t>
  </si>
  <si>
    <t>4361/QĐ-UBND; 01/11/2021</t>
  </si>
  <si>
    <t>XD mới</t>
  </si>
  <si>
    <t>Trụ sở làm việc của Văn phòng Đoàn ĐBQH và HĐND tỉnh</t>
  </si>
  <si>
    <t>2537/QĐ-UBND; 11/08/2022</t>
  </si>
  <si>
    <t>Trụ sở làm việc Sở Kế hoạch và Đầu tư</t>
  </si>
  <si>
    <t>XD mới nhà làm việc</t>
  </si>
  <si>
    <t>1257/QĐ-UBND; 19/4/2022</t>
  </si>
  <si>
    <t>Nhà làm việc Liên minh hợp tác xã tỉnh</t>
  </si>
  <si>
    <t>cải tạo nhà làm việc 3 tầng hiện trạng, xây dựng mở rộng nhà làm việc 4 tầng nối vào nhà hiện trạng, thiết bị, các hạng mục phụ</t>
  </si>
  <si>
    <t>Trụ sở UBND xã Nhơn Mỹ</t>
  </si>
  <si>
    <t>1300m2 sàn</t>
  </si>
  <si>
    <t>Rà phá bom mìn, vật liệu nổ còn sót lại sau chiến tranh trên địa bàn tỉnh BĐ giai đoạn 2012-2015</t>
  </si>
  <si>
    <t>Bình Định</t>
  </si>
  <si>
    <t>2012-2020</t>
  </si>
  <si>
    <t>1726/QĐ-BQP; 25/5/2012
450/QĐ-UBND; 14/3/2012</t>
  </si>
  <si>
    <t>Thông tin truyền thông</t>
  </si>
  <si>
    <t>Đầu tư nâng cấp hạ tầng kỹ thuật và ứng dụng của mô hình Chính quyền điện tử tỉnh Bình Định giai đoạn 2021-2025</t>
  </si>
  <si>
    <t>Tỉnh Bình Định</t>
  </si>
  <si>
    <t>4003/QĐ-UBND; 30/9/2021</t>
  </si>
  <si>
    <t xml:space="preserve">Hệ thống thiết bị sản xuất chương trình phát thanh </t>
  </si>
  <si>
    <t>124/QĐ-SKHĐT; 30/6/2022
142/QĐ-SKHĐT; 26/7/2022</t>
  </si>
  <si>
    <t>Ứng dụng công nghệ thông tin trong hoạt động của các cơ quan Đảng tỉnh Bình Định giai đoạn 2021-2025 (dự án 27)</t>
  </si>
  <si>
    <t>Y tế</t>
  </si>
  <si>
    <t>Xây dựng mới khoa Truyền nhiễm - Trung tâm Y tế huyện Phù Cát</t>
  </si>
  <si>
    <t>135/QĐ-SKHĐT; 12/7/2022</t>
  </si>
  <si>
    <t>Dự án: Cải tạo, sửa chữa Nhà khoa Khám BVĐK tỉnh Bình Định</t>
  </si>
  <si>
    <t>BVĐK tỉnh</t>
  </si>
  <si>
    <t>NGUỒN THU TIỀN SỬ DỤNG ĐẤT</t>
  </si>
  <si>
    <t>B.1</t>
  </si>
  <si>
    <t>B.2</t>
  </si>
  <si>
    <t>TRẢ NỢ VAY NGÂN SÁCH</t>
  </si>
  <si>
    <t>HỖ TRỢ HỢP TÁC BÊN LÀO</t>
  </si>
  <si>
    <t>XÂY DỰNG NHÀ Ở CHO NGƯỜI NGHÈO</t>
  </si>
  <si>
    <t>CÁC CÔNG TRÌNH HẠ TẦNG PHÁT TRIỂN QUỸ ĐẤT VÀ CÁC KHU TÁI  ĐỊNH  CƯ, HỖ TRỢ, BỒI THƯỜNG, GIẢI PHÓNG MẶT BẰNG CÁC DỰ ÁN CỦA TỈNH</t>
  </si>
  <si>
    <t>Mở rộng Trường Cao đẳng Kỹ thuật Công nghệ Quy Nhơn</t>
  </si>
  <si>
    <t>Mở rộng đường vào sân bay Phù Cát (đoạn từ Quốc lộ 1 đến cổng sân bay Phù Cát)</t>
  </si>
  <si>
    <t>Tuyến đường ven biển (ĐT.639), đoạn từ cầu Lại Giang đến cầu Thiện Chánh</t>
  </si>
  <si>
    <t>Đường Điện Biên Phủ nối dài đến Khu Đô thị Diêm Vân</t>
  </si>
  <si>
    <t>Xây dựng hạ tầng khu tái định cư Quảng Vân, xã Phước Thuận, huyện Tuy Phước</t>
  </si>
  <si>
    <t>Xây dựng hạ tầng khu tái định cư thuộc Khu đô thị và du lịch sinh thái Diêm Vân, xã Phước Thuận, huyện Tuy Phước</t>
  </si>
  <si>
    <t>Cải tạo hệ thống tiêu thoát lũ và kết nối giao thông hai bờ Suối Trầu Khu đô thị Long Vân, thành phố Quy Nhơn</t>
  </si>
  <si>
    <t>Khu tái định cư Nhơn Phước mở rộng về phía Bắc</t>
  </si>
  <si>
    <t>Hệ thống tiêu thoát lũ sông Dinh, thành phố Quy Nhơn</t>
  </si>
  <si>
    <t>Tuyến đường kết nối với đường ven biển (ĐT.639) trên địa bàn thị xã Hoài Nhơn</t>
  </si>
  <si>
    <t>V</t>
  </si>
  <si>
    <t>BỐ TRÍ CHO CHƯƠNG TRÌNH BÊ TÔNG XI MĂNG GIAO THÔNG NÔNG THÔN VÀ KIÊN CỐ HÓA KÊNH MƯƠNG</t>
  </si>
  <si>
    <t>VI</t>
  </si>
  <si>
    <t>CHI PHÍ THẨM TRA PHÊ DUYỆT QUYẾT TOÁN VỐN ĐẦU TƯ HOÀN THÀNH</t>
  </si>
  <si>
    <t>VII</t>
  </si>
  <si>
    <t>ĐỐI ỨNG ODA</t>
  </si>
  <si>
    <t>VIII</t>
  </si>
  <si>
    <t xml:space="preserve">ĐỐI ỨNG CÁC CTMTQG </t>
  </si>
  <si>
    <t>VIII.1</t>
  </si>
  <si>
    <t>Mở rộng trường Cao Đẳng Bình Định (HM: Nhà thực hành nghề số 1)</t>
  </si>
  <si>
    <t>mở rộng trường</t>
  </si>
  <si>
    <t>659/QĐ-UBND; 25/02/2021</t>
  </si>
  <si>
    <t>Sửa chữa, cải tạo, cơ sở chính số 130 Trần Hưng Đạo, TP Quy Nhơn thuộc Trường Cao đẳng Y tế Bình Định. HM: Sửa chữa, cải tạo các dãy nhà làm việc, hội trường, nhà lớp học, nhà khách, thư viện, nhà bảo vệ, tường rào cổng ngõ và xây dựng các công trình phụ khác.</t>
  </si>
  <si>
    <t>58/QĐ-SKHĐT; 27/4/2022</t>
  </si>
  <si>
    <t>Đầu tư, xây dựng các Trường THPT được di chuyển, sắp xếp lại theo quy hoạch giai đoạn 2021-2025 (HM: Trường THPT Nguyễn Hữu Quang, Trường THPT Phan Bội Châu)</t>
  </si>
  <si>
    <t>Phù Cát, Hoài Nhơn</t>
  </si>
  <si>
    <t>1. SC, NC các HM của CS2 Trường CĐ BĐ; 2. Trường THPT Nguyền Hữu Quang</t>
  </si>
  <si>
    <t>51/QĐ-UBND ngày 07/01/2022</t>
  </si>
  <si>
    <t>Nhà xưởng thực hành, các khoa, hạ tầng kỹ thuật, cải tạo sửa chữa,….</t>
  </si>
  <si>
    <t>2021-2025</t>
  </si>
  <si>
    <t>1778/QĐ-UBND; 03/6/2022</t>
  </si>
  <si>
    <t>Trường Chính trị tỉnh (Khu Hiệu bộ, Trang thiết bị, Hội trường  tầng 3, khu nội trú, sân trường, cột cờ, bảng điện…)</t>
  </si>
  <si>
    <t>Nâng cấp, mở rộng đường qua các di tích văn hóa lịch sử Quốc gia đặc biệt và các di tích văn hóa lịch sử Quốc gia trên địa bàn huyện Tây Sơn (giai đoạn 1)</t>
  </si>
  <si>
    <t>L=14.243m</t>
  </si>
  <si>
    <t>2016-2022</t>
  </si>
  <si>
    <t>3932a/QĐ-UBND; 30/10/2015
2071/QĐ-UBND; 17/6/2016
1463/QĐ-UBND; 27/4/2017
4722/QĐ-UBND; 28/12/2018 
3681/QĐ-UBND; 06/9/2021</t>
  </si>
  <si>
    <t>L=9,577km</t>
  </si>
  <si>
    <t>3918/QĐ-UBND; 29/10/2019
4391/QĐ-UBND; 26/10/2020
3556/QĐ-UBND; 26/8/2021
2332/QĐ-UBND; 11/6/2021
3556/QĐ-UBND; 26/8/2021
1169/QĐ-UBND; 08/04/2022</t>
  </si>
  <si>
    <t>L=1,6km công trình giao thông đường bộ cấp II</t>
  </si>
  <si>
    <t>3700/QĐ-UBND; 14/10/2019
18/QĐ-UBND; 05/01/2021
2145/QĐ-UBND; 11/07/2022</t>
  </si>
  <si>
    <t>Đường phía Tây tỉnh (ĐT.639B)  (HM: Km130+00 – Km 137+580)</t>
  </si>
  <si>
    <t>Quy Nhơn - Vân Canh</t>
  </si>
  <si>
    <t>L=7670,4m đường cấp III đồng bằng</t>
  </si>
  <si>
    <t>2015-2022</t>
  </si>
  <si>
    <t>711/QĐ-UBND; 10/03/2016
2702/QĐ-UBND; 10/8/2018
5217/QĐ-UBND; 10/8/2018
247/QĐ-UBND; 21/01/2022</t>
  </si>
  <si>
    <t>Sửa chữa, nâng cấp đập dâng cầu Điều, xã Cát Thành, huyện Phù Cát</t>
  </si>
  <si>
    <t>94/QĐ-SKHĐT; 23/3/2021
112/QĐ-SKHĐT; 16/6/2022</t>
  </si>
  <si>
    <t>Tuyến đường trục Đông - Tây kết nối với tuyến đường phía Tây tỉnh (ĐT 638) đoạn Km137+580 - Km143+787</t>
  </si>
  <si>
    <t>Đoạn kết nối QL 1 với ĐT.638 L=1,177km; đoạn vành đai phía Đông khu đô thị mới Long Vân - Long Mỹ L=3,117km</t>
  </si>
  <si>
    <t>3896/QĐ-UBND; 28/10/2019
4321/QĐ-UBND; 28/10/2021
2171/QĐ-UBND; 12/7/2022</t>
  </si>
  <si>
    <t>Đường trục Khu kinh tế nối dài, đoạn Km4+00 - km18+500</t>
  </si>
  <si>
    <t>L=14,5km</t>
  </si>
  <si>
    <t>2519/QĐ-UBND; 17/7/2017
2078/QĐ-UBND; 19/6/2018
5388/QĐ-UBND; 31/12/2021</t>
  </si>
  <si>
    <t>Đường trục KKT nối dài (giai đoạn 1) - Hợp phần 1</t>
  </si>
  <si>
    <t>2016-2021</t>
  </si>
  <si>
    <t>797/QĐ-UBND ngày 16/3/2016;
1923/QĐ-UBND 31/5/2017</t>
  </si>
  <si>
    <t>Xây dựng tuyến đường tránh phía nam thị trấn Phú Phong</t>
  </si>
  <si>
    <t>L=18km</t>
  </si>
  <si>
    <t>4825/QĐ-UBND; 03/12/2021</t>
  </si>
  <si>
    <t>Xây dựng tuyến Đường ven biển (ĐT.639) đoạn từ Quốc lộ 1D -Quốc lộ 19 mới</t>
  </si>
  <si>
    <t>L=4,3km0</t>
  </si>
  <si>
    <t>2914/QĐ-UBND; 08/9/2022</t>
  </si>
  <si>
    <t>Tuyến đường kết nối từ đường phía Tây tỉnh (ĐT.638) đến đường ven biển (ĐT.639) trên địa bàn huyện Phù Mỹ</t>
  </si>
  <si>
    <t>L=19,2km</t>
  </si>
  <si>
    <t>4093/QĐ-UBND; 06/10/2021</t>
  </si>
  <si>
    <t>L=7km</t>
  </si>
  <si>
    <t>3833/QĐ-UBND; 16/9/2021
2768/QĐ-UBND; 26/8/2022
3191/QĐ-UBND; 01/10/2012</t>
  </si>
  <si>
    <t>Đường ven biển (ĐT.639), đoạn Cát Tiến - Đề Gi</t>
  </si>
  <si>
    <t>L=21,503km đường cấp III đồng bằng theo TCVN 4054-2005</t>
  </si>
  <si>
    <t>1338/QĐ-UBND; 18/4/2019
3975/QĐ-UBND; 25/9/2020
905/QĐ-UBND; 23/3/2022</t>
  </si>
  <si>
    <t>Tuyến đường kết nối từ trung tâm thị xã An Nhơn đến đường ven biển phía Tây đầm Thị Nại</t>
  </si>
  <si>
    <t>An Nhơn, Tuy Phước</t>
  </si>
  <si>
    <t>L=9,4km</t>
  </si>
  <si>
    <t>3758/QĐ-UBND; 10/9/2021</t>
  </si>
  <si>
    <t>Đường ven biển tỉnh Bình Định đoạn Cát Tiến - Diêm Vân</t>
  </si>
  <si>
    <t>Phù Cát, Tuy Phước</t>
  </si>
  <si>
    <t xml:space="preserve">L=13,581km  </t>
  </si>
  <si>
    <t>3728/QĐ-UBND; 08/9/2021</t>
  </si>
  <si>
    <t>Nâng cấp mở rộng đường ĐT.630 kết nối trung tâm huyện Hoài Ân với thị xã Hoài Nhơn (qua cầu Phú Văn)</t>
  </si>
  <si>
    <t>Hoài Ân, Hoài Nhơn</t>
  </si>
  <si>
    <t>L=6,32km đường cấp III đồng bằng và đồi</t>
  </si>
  <si>
    <t>2022/QĐ-UBND; 19/5/2021
1398/QĐ-UBND; 29/4/2022</t>
  </si>
  <si>
    <t>Sửa chữa nâng cấp tuyến đường Nhơn Hội - Nhơn Hải (đoạn từ Khu du lịch Hải Giang đến nút giao với đường N1)</t>
  </si>
  <si>
    <t>L=2538m</t>
  </si>
  <si>
    <t>273/QĐ-BQL; 13/8/2021</t>
  </si>
  <si>
    <t>Tuyến đường trung tâm lõi đô thị thuộc Khu đô thị du lịch sinh thái Nhơn Hội</t>
  </si>
  <si>
    <t>Đường trục lõi đô thị 1436m; đường nối đường trục lõi đô thị và đường trục KKT Nhơn Hội 244m</t>
  </si>
  <si>
    <t>323/QĐ-BQL; 29/10/2018
267/QĐ-BQL; 18/8/2020</t>
  </si>
  <si>
    <t>Tuyến đường tránh ĐT.633, đoạn từ Núi Ghềnh đến giáp đường ven biển (ĐT.639)</t>
  </si>
  <si>
    <t>4km, mặt cắt 22m</t>
  </si>
  <si>
    <t>2022-2025</t>
  </si>
  <si>
    <t>1892/QĐ-UBND; 13/6/2022</t>
  </si>
  <si>
    <t>Sửa chữa, cải tạo tuyến đường ĐH.03 (An Hòa đi An Toàn)</t>
  </si>
  <si>
    <t>2504/QĐ-SKHĐT; 10/8/2022</t>
  </si>
  <si>
    <t>Xây dựng cầu từ thôn 11 xã Mỹ Thắng đi xã Mỹ Đức, huyện Phù Mỹ</t>
  </si>
  <si>
    <t>4241/QĐ-UBND; 21/10/2021</t>
  </si>
  <si>
    <t>Nâng cao độ nền mặt đường tuyến ĐT 640 đoạn Km 18+178 - Km 19+231</t>
  </si>
  <si>
    <t>643/QĐ-UBND; 02/3/2022</t>
  </si>
  <si>
    <t>Nâng cấp mở rộng tuyến đường ĐT 636, đoạn qua xã Phước Hòa, Phước Hưng thuộc địa bàn huyện Tuy Phước</t>
  </si>
  <si>
    <t>5168/QĐ-UBND; 24/12/2021</t>
  </si>
  <si>
    <t>Quy Nhơn, Tuy Phước</t>
  </si>
  <si>
    <t>L=1592,03m đường đô thị</t>
  </si>
  <si>
    <t>4486/QĐ-UBND; 30/10/2020</t>
  </si>
  <si>
    <t>Sửa chữa, mở rộng cầu Phụ Ngọc</t>
  </si>
  <si>
    <t>4580/QĐ/UBND; 16/11/2021</t>
  </si>
  <si>
    <t>Cải tạo, nâng cấp tuyến đường Trần Nhân Tông, thành phố Quy Nhơn (đoạn từ khu dân cư phía Đông Viện Sốt rét - Ký sinh trùng - Côn trùng đến hết Cầu số 2 qua sông Hà Thanh)</t>
  </si>
  <si>
    <t>L=890,95m</t>
  </si>
  <si>
    <t>3804/QĐ-UBND; 30/10/2018
622/QĐ-UBND; 28/2/2022</t>
  </si>
  <si>
    <t>Đường kết nối thị trấn An Lão với đường An Hòa đi Ân Hảo Tây</t>
  </si>
  <si>
    <t>5425/QĐ-UBND; 31/12/2021</t>
  </si>
  <si>
    <t>Dự án Khắc phục khẩn cấp hậu quả thiên tai cầu Đại Hàn, huyện Tuy Phước</t>
  </si>
  <si>
    <t>406/QĐ-UBND; 09/02/2022</t>
  </si>
  <si>
    <t>Tuyến đường ven biển (ĐT.639), đoạn Đề Gi - Mỹ Thành</t>
  </si>
  <si>
    <t>L=7,616km</t>
  </si>
  <si>
    <t>3917/QĐ-UBND; 29/10/2019
3756/QĐ-UBND; 10/9/2021</t>
  </si>
  <si>
    <t>Nâng cấp tuyến đường từ ĐT 636 đến giáp ĐT 631, huyện Tuy Phước</t>
  </si>
  <si>
    <t>L=2000m</t>
  </si>
  <si>
    <t>47/QĐ-UBND; 06/01/2022</t>
  </si>
  <si>
    <t>Tuyến đường từ cầu Mục Kiến giao ĐT.638 đi xã Đak Mang</t>
  </si>
  <si>
    <t>429/QĐ-UBND; 11/2/2022</t>
  </si>
  <si>
    <t>Tuyến đường kết nối từ Quốc lộ 19 đến Khu Công nghiệp, Đô thị và Dịch vụ Becamex VSIP Bình Định</t>
  </si>
  <si>
    <t>An Nhơn, Vân Canh</t>
  </si>
  <si>
    <t>12,8km</t>
  </si>
  <si>
    <t>Nâng cấp, mở rộng tuyến ĐT.638 (đoạn trung tâm xã Nhơn Phúc đến trung tâm xã Nhơn Lộc)</t>
  </si>
  <si>
    <t>L=4373m</t>
  </si>
  <si>
    <t>Xây dựng cầu vượt lũ Hiệp Định</t>
  </si>
  <si>
    <t>2621/QĐ-UBND; 16/8/2022</t>
  </si>
  <si>
    <t>Đầu tư nâng cấp mở rộng tuyến đường từ cầu Phong Thạnh đến đường ĐT.629</t>
  </si>
  <si>
    <t>2926/QĐ-UBND
09/9/2022;
3793/QĐ-UBND
17/11/2022</t>
  </si>
  <si>
    <t>Đường phía Tây huyện Vân Canh (đoạn từ xã Canh Hiển đến xã Canh Vinh</t>
  </si>
  <si>
    <t>520/QĐ-SKHĐT; 06/4/2020</t>
  </si>
  <si>
    <t>Cầu Phú Văn (giai đoạn 2)</t>
  </si>
  <si>
    <t>Cầu BTCT dự ứng lực B=9m; L=214,46m; đường đầu cầu L=357,12m</t>
  </si>
  <si>
    <t>2020-2024</t>
  </si>
  <si>
    <t>3868/QĐ-UBND, 18/09/2020
224/QĐ-UBND; 20/01/2022</t>
  </si>
  <si>
    <t>Tuyến đường quốc lộ 19 (cảng QN đến giao Quốc lộ 1A)</t>
  </si>
  <si>
    <t>2013-2020</t>
  </si>
  <si>
    <t>1373/QĐ-UBND; 24/4/2018</t>
  </si>
  <si>
    <t>Đường vành đai khu trung tâm phần mềm và công viên khoa học thuộc khu đô thị khoa học và giáo dục Quy Hòa</t>
  </si>
  <si>
    <t>1968/QĐ-UBND ngày 08/6/2018</t>
  </si>
  <si>
    <t>Tuyến đường liên xã Hoài Tân từ Quốc lộ 1 đến xã Hoài Xuân, huyện Hoài Nhơn</t>
  </si>
  <si>
    <t>L=2.560,9m</t>
  </si>
  <si>
    <t>3289/QĐ-UBND; 02/4/2019
2796/QĐ-UBND; 12/8/2019
3459/QĐ-UBND; 24/8/2020</t>
  </si>
  <si>
    <t>Nâng cấp, mở rộng tuyến giao thông kết nối đường trục khu kinh tế với ĐT.631, xã Nhơn Phong</t>
  </si>
  <si>
    <t>An Nhơn, Phù Cát</t>
  </si>
  <si>
    <t>L=1822m</t>
  </si>
  <si>
    <t>Xây dựng hệ thống hạ tầng kỹ thuật khu dân cư trên diện tích khoảng 9,03ha</t>
  </si>
  <si>
    <t>4148/QĐ-UBND; 07/10/2020</t>
  </si>
  <si>
    <t>Xây dựng hệ thống hạ tầng kỹ thuật khu dân cư trên diện tích khoảng 12,60ha</t>
  </si>
  <si>
    <t>5202/QĐ-UBND; 22/12/2020</t>
  </si>
  <si>
    <t>Hạ tầng kỹ thuật khu đất ở, dịch vụ thương mại tại Km0+280, đường trục Khu kinh tế nối dài</t>
  </si>
  <si>
    <t>10,37ha</t>
  </si>
  <si>
    <t>1246/QĐ-UBND; 08/4/2021
5187/QĐ-UBND; 27/12/2021</t>
  </si>
  <si>
    <t>Khu vực 01, Khu dân cư dọc Quốc lộ 19 (mới) xã Phước Lộc, huyện Tuy Phước</t>
  </si>
  <si>
    <t>14,13ha</t>
  </si>
  <si>
    <t>1254/QĐ-UBND; 08/4/2021</t>
  </si>
  <si>
    <t>Hạ tầng kỹ thuật Khu Cải táng thuộc Nghĩa trang nhân dân huyện Tuy Phước</t>
  </si>
  <si>
    <t>1013/QĐ-UBND; 28/3/2022</t>
  </si>
  <si>
    <t>6,015ha</t>
  </si>
  <si>
    <t>2020-2021</t>
  </si>
  <si>
    <t>197/QĐ-BQL; 25/6/2020</t>
  </si>
  <si>
    <t>Hạ tầng kỹ thuật Phân khu số 8 Khu đô thị mới Nhơn Hội</t>
  </si>
  <si>
    <t>16,4ha</t>
  </si>
  <si>
    <t>2017-2020</t>
  </si>
  <si>
    <t>661b/QĐ-BQL; 30/10/2017</t>
  </si>
  <si>
    <t>Hạ tầng kỹ thuật Phân khu số 5 Khu đô thị mới Nhơn Hội</t>
  </si>
  <si>
    <t>20,04ha</t>
  </si>
  <si>
    <t>661a/QĐ-BQL; 30/10/2017</t>
  </si>
  <si>
    <t>Khu dân cư dọc tuyến đường nối từ Đường trục KKT đến Khu tâm linh chùa Linh Phong</t>
  </si>
  <si>
    <t>14,1ha</t>
  </si>
  <si>
    <t>324/QĐ-BQL; 29/10/2018
70/QĐ-BQL; 21/3/2019</t>
  </si>
  <si>
    <t>Hạ tầng kỹ thuật hai bên sông Hà Thanh (đoạn từ cầu Đôi đến cầu Hoa Lư)</t>
  </si>
  <si>
    <t>XD tuyến kè 2 bờ sông Hà Thanh dài 840,1m</t>
  </si>
  <si>
    <t>1171/QĐ-UBND; 08/04/2022</t>
  </si>
  <si>
    <t>Khoa học và công nghệ</t>
  </si>
  <si>
    <t>Đầu tư tiềm lực cho Trung tâm Phân tích và Đo lường Chất lượng giai đoạn 2021 - 2025
Trong đó: Hạng mục: Xây dựng nhà làm việc (vốn đầu tư phát triển)</t>
  </si>
  <si>
    <t>xây dựng mới</t>
  </si>
  <si>
    <t>1313/QĐ-UBND; 22/4/2022</t>
  </si>
  <si>
    <t>Lao động - Thương binh và Xã hội</t>
  </si>
  <si>
    <t xml:space="preserve">Cải tạo, sửa chữa Bia lưu niệm nơi thành lập LLVT tỉnh </t>
  </si>
  <si>
    <t>126/QĐ-SKHĐT; 30/6/2022</t>
  </si>
  <si>
    <t>Xây dựng, sửa chữa Trung tâm Giáo dục nghề nghiệp Bình Định</t>
  </si>
  <si>
    <t>Cải tạo, xây dựng mới</t>
  </si>
  <si>
    <t>180/QĐ-SKHĐT; 03/10/2022</t>
  </si>
  <si>
    <t>3044/QĐ-UBND; 21/7/2021</t>
  </si>
  <si>
    <t>Sửa chữa, nâng cấp hệ thống thủy lợi La Tinh</t>
  </si>
  <si>
    <t>1078/QĐ-UBND; 04/04/2022</t>
  </si>
  <si>
    <t xml:space="preserve">Nạo vét mở rộng lòng sông và đáy sông, xây dựng đê kè gia cố bờ sông toàn tuyến từ ngã ba đầu sông Dinh đến tràn Quy Nhơn 1 và xây dựng các cầu, cống, công trình trên đê </t>
  </si>
  <si>
    <t>Sửa chữa, nâng cấp các hồ chứa nước hư hỏng, xuống cấp giai đoạn 2021-2025</t>
  </si>
  <si>
    <t>Phù Mỹ, Tây Sơn, Tuy Phước, Vân Canh, Phù Cát</t>
  </si>
  <si>
    <t>Xây dựng, cải tạo trụ sở làm việc của Sở Tài nguyên và Môi trường</t>
  </si>
  <si>
    <t>Cải tạo nhà làm việc</t>
  </si>
  <si>
    <t>2021 - 2022</t>
  </si>
  <si>
    <t>240/QĐ-SKHĐT; 16/8/2021
70/QĐ-SKHĐT; 06/05/2022</t>
  </si>
  <si>
    <t>Sửa chữa, cải tạo nâng cấp Trụ Sở làm việc của Sở Lao động - Thương binh và Xã hội</t>
  </si>
  <si>
    <t>Cải tạo, sửa chữa</t>
  </si>
  <si>
    <t>85/QĐ-SKHĐT; 07/4/2020
136/QĐ-SKHĐT; 04/6/2020</t>
  </si>
  <si>
    <t>Trụ sở làm việc Ban Quản lý Khu Kinh tế tỉnh Bình Định</t>
  </si>
  <si>
    <t>Tổng diện tích 3.768m2</t>
  </si>
  <si>
    <t>120/QĐ-BQL; 13/5/2021</t>
  </si>
  <si>
    <t>Sửa chữa, nâng cấp nhà làm việc Văn phòng Tỉnh ủy - 102 Nguyễn Huệ</t>
  </si>
  <si>
    <t>Nhà làm việc, nhà lưu trữ và cá hạng mục khác</t>
  </si>
  <si>
    <t>Cải tạo, sửa chữa nhà 04 Trần Phú</t>
  </si>
  <si>
    <t>Văn hóa Thể thao</t>
  </si>
  <si>
    <t>Xây dựng mái che của bể bơi tại Trung tâm hoạt động Thanh thiếu nhi tỉnh Bình Định</t>
  </si>
  <si>
    <t>230/QĐ-SKHĐT; 05/8/2021
134/QĐ-SKHĐT; 06/7/2022</t>
  </si>
  <si>
    <t>Bệnh viện đa khoa khu vực Bồng Sơn (phần mở rộng)</t>
  </si>
  <si>
    <t>Xây dựng mới Khu điều trị hệ Ngoại, Sản, Phẫu thuật gây mê hồi sức; các hạng mục phụ</t>
  </si>
  <si>
    <t>52/QĐ-UBND ngày 07/01/2022</t>
  </si>
  <si>
    <t>Bệnh viện đa khoa khu vực Bồng Sơn, hạng mục Khoa Truyền nhiễm</t>
  </si>
  <si>
    <t>95/QĐ-SKHĐT; 08/6/2022</t>
  </si>
  <si>
    <t>VIII.2</t>
  </si>
  <si>
    <t>Dự án khởi công mới</t>
  </si>
  <si>
    <t>VỐN XỔ XỐ KIỂN THIẾT</t>
  </si>
  <si>
    <t>C.1</t>
  </si>
  <si>
    <t>ĐỐI ỨNG THỰC HIỆN CHƯƠNG TRÌNH MTQG XÂY DỰNG NTM</t>
  </si>
  <si>
    <t>C.2</t>
  </si>
  <si>
    <t>Trường Tiểu học Ân Đức (Điểm Đức Long)</t>
  </si>
  <si>
    <t>144/QĐ-SKHĐT; 26/7/2022</t>
  </si>
  <si>
    <t>Trường TH số 2 Hoài Thanh, hạng mục: nhà lớp học, nhà bộ môn 02 tầng 12 phòng và nhà hiệu bộ</t>
  </si>
  <si>
    <t>02t12p</t>
  </si>
  <si>
    <t>298/QĐ-SKHĐT; 04/11/2020
15/QĐ-SKHĐT; 25/01/2022</t>
  </si>
  <si>
    <t>Trường TH Hoài Châu, hạng mục: Nhà lớp học, nhà bộ môn 02 tầng 14 phòng (08 phòng học + 06 phòng bộ môn) và nhà hiệu bộ</t>
  </si>
  <si>
    <t>nhà lớp học, nhà bộ môn 2T 14P và nhà hiệu bộ</t>
  </si>
  <si>
    <t>360/QĐ-SKHĐT; 30/12/2020</t>
  </si>
  <si>
    <t>Trường THCS Võ Xán; hạng mục:  nhà lớp học 02 tầng, 16 phòng</t>
  </si>
  <si>
    <t>nhà lớp học 02 tầng, 16 phòng</t>
  </si>
  <si>
    <t>157/QĐ-SKHĐT; 27/7/2018
275/QĐ-SKHĐT; 30/9/2021</t>
  </si>
  <si>
    <t>Trường TH An Hòa 2 (Nhà hiệu bộ)</t>
  </si>
  <si>
    <t>Nhà hiệu bộ</t>
  </si>
  <si>
    <t>2019-2020</t>
  </si>
  <si>
    <t>103/QĐ-UBND; 10/01/2019</t>
  </si>
  <si>
    <t>Trường TH số 1 Hoài Tân; hạng mục: Nhà lớp học, nhà bộ môn 03 tầng 12 phòng; Nhà hiệu bộ và Tường rào</t>
  </si>
  <si>
    <t>03t12p</t>
  </si>
  <si>
    <t>306/QĐ-SKHĐT; 16/11/2020</t>
  </si>
  <si>
    <t>Trường Mầm non Hoài Sơn - Hạng mục: Nhà lớp học 02 tầng 06 phòng và nhà bếp</t>
  </si>
  <si>
    <t>02t6p và nhà bếp</t>
  </si>
  <si>
    <t>212/QĐ-SKHĐT; 29/10/2019</t>
  </si>
  <si>
    <t>Trường Tiểu học số 1 Nhơn Thọ (điểm chính Ngọc Thạnh) 2 tầng 8 phòng (2 phòng học + 6 phòng CN)</t>
  </si>
  <si>
    <t xml:space="preserve"> 2 tầng 8 phòng </t>
  </si>
  <si>
    <t>46/QĐ-SKHĐT; 08/2/2021</t>
  </si>
  <si>
    <t>Trường mầm non Phước Sơn</t>
  </si>
  <si>
    <t>nhà lớp học 2 tầng 6 phòng</t>
  </si>
  <si>
    <t>325/QĐ-SKHĐT; 18/11/2021</t>
  </si>
  <si>
    <t>Trường THCS Hoài Đức. Hạng mục: nhà bộ môn 02 tầng 06 phòng, nhà hiệu bộ, tường rào</t>
  </si>
  <si>
    <t>02t06p, tường rào, cổng ngõ</t>
  </si>
  <si>
    <t>227/QĐ-SKHĐT; 02/8/2021</t>
  </si>
  <si>
    <t>Trường Tiểu học số 2 Nhơn Thành (điểm Phú Thành) 02 tầng 06 phòng học</t>
  </si>
  <si>
    <t>102/QĐ-SKHĐT; 24/3/2021</t>
  </si>
  <si>
    <t>Trường Trung học cơ sở Cát Tài, hạng mục: Nhà bộ môn 02 tầng 06 phòng</t>
  </si>
  <si>
    <t>Nhà bộ môn 02 tầng 06 phòng</t>
  </si>
  <si>
    <t>45/QĐ-SKHĐT; 04/02/2021</t>
  </si>
  <si>
    <t>Trường Tiểu học số 2 Đập Đá (02 tầng 06 phòng chức năng)</t>
  </si>
  <si>
    <t>02 tầng 06 phòng</t>
  </si>
  <si>
    <t>27/QĐ-SKHĐT; 22/01/2021</t>
  </si>
  <si>
    <t>Trường Tiểu học số 1 phường Bình Định (nhà lớp học 02 tầng 12 phòng)</t>
  </si>
  <si>
    <t xml:space="preserve"> 02 tầng 12 phòng</t>
  </si>
  <si>
    <t>259/QĐ-SKHĐT; 08/10/2020</t>
  </si>
  <si>
    <t>Trường Mẫu giáo Nhơn Hòa (điểm chính Tân Hòa)  02 tầng 08 phòng (5 phòng học +3 phòng chức năng)</t>
  </si>
  <si>
    <t>02 tầng 08 phòng</t>
  </si>
  <si>
    <t>32/QĐ-SKHĐT; 27/1/2021</t>
  </si>
  <si>
    <t>Trường Mẫu giáo bán trú xã Cát Tiến, hạng mục: Nhà lớp học 02 tầng 06 phòng, Nhà hiệu bộ và Nhà ăn + bếp</t>
  </si>
  <si>
    <t>Nhà lớp học 02 tầng 06 phòng, nhà hiệu bộ, nhà ăn + bếp.</t>
  </si>
  <si>
    <t>92/QĐ-SKHĐT; 18/3/2021</t>
  </si>
  <si>
    <t>Trường THCS Đập Đá - hạng mục: Nhà bộ môn 02 tầng 06 phòng</t>
  </si>
  <si>
    <t>29/QĐ-SKHĐT; 14/1/2020</t>
  </si>
  <si>
    <t>Trường mầm non Canh Hòa, hạng mục: Xây dựng 02 phòng học, nhà ăn, bếp, nhà hiệu bộ, nhà vệ sinh, sân bê tông và cổng ngõ tường rào</t>
  </si>
  <si>
    <t>320/QĐ-SKHĐT; 03/12/2020
92/QĐ-SKHĐT; 06/6/2022</t>
  </si>
  <si>
    <t xml:space="preserve">Trường mầm non Phú Phong; Hạng mục: Xây mới nhà lớp học 02 tầng 12 phòng, bếp ăn 01 chiều </t>
  </si>
  <si>
    <t xml:space="preserve">Xây mới nhà lớp học 02 tầng 12 phòng, bếp ăn 01 chiều </t>
  </si>
  <si>
    <t>276/QĐ-SKHĐT; 30/9/2021</t>
  </si>
  <si>
    <t xml:space="preserve">Trường THPT Ngô Lê Tân </t>
  </si>
  <si>
    <t>XD mới nhà lớp học, bộ môn 3 tầng</t>
  </si>
  <si>
    <t>52/QĐ-SKHĐT; 20/4/2022</t>
  </si>
  <si>
    <t>Trường Tiểu học Vĩnh Hảo (Hạng mục:  Nhà hiệu bộ và 8 phòng lớp học)</t>
  </si>
  <si>
    <t>166/QĐ-SKHĐT; 06/9/2022</t>
  </si>
  <si>
    <t>Trường mẫu giáo Mỹ Thọ (08 phòng học và 01 phòng đa chức năng)</t>
  </si>
  <si>
    <t>160/QĐ-SKHĐT; 26/8/2022</t>
  </si>
  <si>
    <t xml:space="preserve">Trường mẫu giáo Mỹ Hiệp (06 phòng học và 01 phòng đa chức năng </t>
  </si>
  <si>
    <t>06 phòng học và 1 phòng đa chức năng</t>
  </si>
  <si>
    <t>161/QĐ-SKHĐT; 26/8/2022</t>
  </si>
  <si>
    <t>Trường THCS thị trấn Phù Mỹ (hạng mục: Nhà lớp học 03 tầng 12 phòng)</t>
  </si>
  <si>
    <t>28/QĐ-SKHĐT; 01/3/2022
165/QĐ-SKHĐT; 06/9/2022</t>
  </si>
  <si>
    <t>Trường Mẫu giáo Hoài Xuân - Hạng mục: Nhà lớp học 02 tầng 08 phòng</t>
  </si>
  <si>
    <t>02t8p</t>
  </si>
  <si>
    <t>226/QĐ-SKHĐT; 30/10/2019</t>
  </si>
  <si>
    <t>Trường PT DT bán trú Đinh Ruối</t>
  </si>
  <si>
    <t>XD 4 phòng chức năng</t>
  </si>
  <si>
    <t>233/QĐ-SKHĐT; 09/8/2021</t>
  </si>
  <si>
    <t>Trường THCS Tam Quan Nam, hạng mục: nhà bộ môn 02 tầng 06 phòng</t>
  </si>
  <si>
    <t>nhà bộ môn 02 tầng 06 phòng</t>
  </si>
  <si>
    <t>68/QĐ-SKHĐT; 06/05/2022</t>
  </si>
  <si>
    <t>Nhà Văn hóa trung tâm thị xã An Nhơn</t>
  </si>
  <si>
    <t>3325/QĐ-UBND; 13/8/2020</t>
  </si>
  <si>
    <t>Trung tâm hoạt động thanh thiếu nhi huyện An Lão</t>
  </si>
  <si>
    <t>282/QĐ-SKHĐT; 08/10/2021</t>
  </si>
  <si>
    <t>Tượng đài Khởi nghĩa Vĩnh Thạnh</t>
  </si>
  <si>
    <t>2018-2021</t>
  </si>
  <si>
    <t>3761/QĐ-UBND; 30/10/2018
4422/QĐ-UBND; 27/11/2019</t>
  </si>
  <si>
    <t>Nâng cấp, mở rộng và tu bổ tôn tạo di tích Địa điểm lịch sử chiến thắng Đèo Nhông, xã Mỹ Phong, huyện Phù Mỹ</t>
  </si>
  <si>
    <t>2017-2022</t>
  </si>
  <si>
    <t>3226/QĐ-UBND; 05/9/2017
2444/QĐ-UBND; 16/6/2020
4038/QĐ-UBND; 01/10/2021</t>
  </si>
  <si>
    <t>Trạm Y tế Ân Hữu</t>
  </si>
  <si>
    <t>74/QĐ-SKHĐT; 11/5/2022</t>
  </si>
  <si>
    <t>Trạm Y tế xã Cát Thành, huyện Phù Cát</t>
  </si>
  <si>
    <t>108/QĐ-SKHĐT; 16/6/2022</t>
  </si>
  <si>
    <t>Trạm y tế xã Phước An</t>
  </si>
  <si>
    <t>290m2</t>
  </si>
  <si>
    <t>22/QĐ-SKHĐT; 18/2/2022</t>
  </si>
  <si>
    <t>Nâng cấp, sửa chữa Trạm y tế xã Cát Tân</t>
  </si>
  <si>
    <t>Sửa chữa, nâng cấp</t>
  </si>
  <si>
    <t>242/QĐ-SKHĐT; 20/8/2021</t>
  </si>
  <si>
    <t>Cải tạo, sửa chữa khu nhà Nội Nhi bệnh viện Đa khoa tỉnh</t>
  </si>
  <si>
    <t>Trạm y tế thị trấn Diêu Trì, huyện Tuy Phước</t>
  </si>
  <si>
    <t>230m2</t>
  </si>
  <si>
    <t>60/QĐ-SKHĐT; 24/02/2021</t>
  </si>
  <si>
    <t xml:space="preserve">Trạm Y tế xã Hoài Châu Bắc, huyện Hoài Nhơn </t>
  </si>
  <si>
    <t>162/QĐ-SKHĐT; 30/8/2022</t>
  </si>
  <si>
    <t xml:space="preserve"> Hệ thống thoát nước mưa và Đấu nối hệ thống thoát nước thải sau xử lý của BVĐK tỉnh</t>
  </si>
  <si>
    <t>347/QĐ-SKHĐT; 10/12/2021</t>
  </si>
  <si>
    <t>Cải tạo, sửa chữa khu nhà hành chính, tường rào cổng ngõ của Bệnh viện đa khoa tỉnh</t>
  </si>
  <si>
    <t>279/QĐ-SKHĐT; 01/10/2021</t>
  </si>
  <si>
    <t>Trạm y tế xã Phước Hưng, huyện Tuy Phước</t>
  </si>
  <si>
    <t>352m2</t>
  </si>
  <si>
    <t>61/QĐ-SKHĐT; 26/2/2021</t>
  </si>
  <si>
    <t>Xây dựng mới khu nhà điều trị - nhà hành chính của Trung tâm y tế TP Quy Nhơn</t>
  </si>
  <si>
    <t>3619/QĐ-UBND; 01/9/2021</t>
  </si>
  <si>
    <t>Trung tâm Y tế thị xã An Nhơn, hạng mục: Khu điều trị bệnh nhân và các hạng mục phụ trợ</t>
  </si>
  <si>
    <t>2400m2 sàn</t>
  </si>
  <si>
    <t>2021-20224</t>
  </si>
  <si>
    <t>3907/QĐ-UBND; 22-09/2021</t>
  </si>
  <si>
    <t xml:space="preserve"> Trạm y tế thị trấn Vĩnh Thạnh</t>
  </si>
  <si>
    <t>164/QĐ-SKHĐT; 30/8/2022</t>
  </si>
  <si>
    <t>Bệnh viện Lao và bệnh phổi Bình Định</t>
  </si>
  <si>
    <t>Bệnh viện Tâm thần Bình Định</t>
  </si>
  <si>
    <t>Nhà lắp đặt máy xạ trị gia tốc bệnh viện Đa Khoa tỉnh</t>
  </si>
  <si>
    <t>Sửa chữa, chống thấm dột sàn, thay mái tôn và sửa chữa khu vệ sinh các khoa Ngoại tiết niệu, Ngoại tổng hợp, Ngoại chấn thương - bỏng và Khoa ung bưới khu nhà 300 giường thuộc Bệnh viện Đa khoa tỉnh</t>
  </si>
  <si>
    <t>Sửa chữa, nâng cấp Trạm y tế xã Mỹ Trinh, huyện Phù Mỹ</t>
  </si>
  <si>
    <t>D</t>
  </si>
  <si>
    <t>BỘI CHI NGÂN SÁCH</t>
  </si>
  <si>
    <t>E</t>
  </si>
  <si>
    <t>NGUỒN TIỀN BÁN NHÀ THUỘC SỞ HỮU NHÀ NƯỚC</t>
  </si>
  <si>
    <t>Nhà làm việc Sở Tư pháp</t>
  </si>
  <si>
    <t>3466/QĐ-UBND; 19/8/2021</t>
  </si>
  <si>
    <t>F</t>
  </si>
  <si>
    <t>NGUỒN VỐN KHÁC CỦA NGÂN SÁCH TỈNH</t>
  </si>
  <si>
    <t>Cầu Hữu Giang (kết nối QL19 đi đường ĐH.26), xã Tây Giang, huyện Tây Sơn</t>
  </si>
  <si>
    <t>Xây dựng cơ sở hạ tầng cảng cá Tam Quan, thị xã Hoài Nhơn</t>
  </si>
  <si>
    <t>Đập dâng Phú Phong, huyện Tây Sơn</t>
  </si>
  <si>
    <t>Đập dâng Hà Thanh 1, huyện Vân Canh</t>
  </si>
  <si>
    <t>Giá trị khối lượng thực hiện từ khởi công đến 31/12/2022</t>
  </si>
  <si>
    <t>Lũy kế vốn đã bố trí đến 31/12/2022</t>
  </si>
  <si>
    <t>Kế hoạch vốn năm 2023</t>
  </si>
  <si>
    <t>Thu Hồi ứng trước Cầu đường Quy Nhơn - Nhơn Hội</t>
  </si>
  <si>
    <t>Thu hồi ứng trước đường trục KKT Nhơn Hội</t>
  </si>
  <si>
    <t>Xây dựng đập dâng rộng 350m và 5462m kè bảo vệ</t>
  </si>
  <si>
    <t>Đập dâng</t>
  </si>
  <si>
    <t>Hạ tầng cảng cá</t>
  </si>
  <si>
    <t>5433/QĐ-UBND ngày 31/12/2020</t>
  </si>
  <si>
    <t>1077/QĐ-UBND ngày 04/4/2022</t>
  </si>
  <si>
    <t>3547/QĐ-UBND ngày 26/8/2021</t>
  </si>
  <si>
    <t>Đầu tư, xây dựng các Trường THPT được di chuyển, sắp xếp lại theo quy hoạch giai đoạn 2021-2025 (HM: Trường THPT Nguyễn Hữu Quang, Trường THPT Phan Bội Châu)</t>
  </si>
  <si>
    <t>Tuy Phước, Hoài Nhơn</t>
  </si>
  <si>
    <t>Trường cấp 3</t>
  </si>
  <si>
    <t>51/QĐ-UBND ngày 07/01/ 2022</t>
  </si>
  <si>
    <t>CÁC DỰ ÁN THUỘC CHƯƠNG TRÌNH PHỤC HỒI VÀ PHÁT TRIỂN KINH TẾ - XÃ HỘI</t>
  </si>
  <si>
    <t>G</t>
  </si>
  <si>
    <t>Vốn NSTW thực hiện các CTMTQG</t>
  </si>
  <si>
    <t>H</t>
  </si>
  <si>
    <t>VỐN ODA</t>
  </si>
  <si>
    <t>UBND TỈNH BÌNH ĐỊNH</t>
  </si>
  <si>
    <t>DANH MỤC CÁC CHƯƠNG TRÌNH, DỰ ÁN SỬ DỤNG VỐN NGÂN SÁCH NHÀ NƯỚC NĂM 2023</t>
  </si>
  <si>
    <t xml:space="preserve">Quản lý nhà nước </t>
  </si>
  <si>
    <t>Quản lý nhà nước</t>
  </si>
  <si>
    <t>Trong đó: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</si>
</sst>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_);_(* \(#,##0\);_(* &quot;-&quot;_);_(@_)"/>
    <numFmt numFmtId="165" formatCode="_(&quot;$&quot;* #,##0.00_);_(&quot;$&quot;* \(#,##0.00\);_(&quot;$&quot;* &quot;-&quot;??_);_(@_)"/>
    <numFmt numFmtId="166" formatCode="_(* #,##0.00_);_(* \(#,##0.00\);_(* &quot;-&quot;??_);_(@_)"/>
    <numFmt numFmtId="167" formatCode="#,###;\-#,###;&quot;&quot;;_(@_)"/>
    <numFmt numFmtId="168" formatCode="#,##0.000"/>
  </numFmts>
  <fonts count="29">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b/>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0"/>
      <name val="Arial"/>
      <family val="2"/>
    </font>
    <font>
      <sz val="11"/>
      <color theme="1"/>
      <name val="Calibri"/>
      <family val="2"/>
      <charset val="163"/>
      <scheme val="minor"/>
    </font>
    <font>
      <b/>
      <sz val="14"/>
      <color rgb="FFFF0000"/>
      <name val="Times New Roman"/>
      <family val="1"/>
    </font>
    <font>
      <sz val="11"/>
      <color theme="1"/>
      <name val="Calibri"/>
      <family val="2"/>
      <scheme val="minor"/>
    </font>
    <font>
      <sz val="13"/>
      <name val="Times New Roman"/>
      <family val="1"/>
    </font>
    <font>
      <b/>
      <sz val="13"/>
      <name val="Times New Roman"/>
      <family val="1"/>
    </font>
    <font>
      <sz val="10"/>
      <name val="Arial"/>
      <family val="2"/>
    </font>
    <font>
      <sz val="11"/>
      <color theme="1"/>
      <name val="Calibri"/>
      <family val="2"/>
      <scheme val="minor"/>
    </font>
    <font>
      <sz val="11"/>
      <color indexed="8"/>
      <name val="Calibri"/>
      <family val="2"/>
    </font>
    <font>
      <sz val="13"/>
      <name val="Times New Roman"/>
      <family val="1"/>
    </font>
    <font>
      <sz val="10"/>
      <name val=".VnTime"/>
      <charset val="134"/>
    </font>
    <font>
      <sz val="11"/>
      <color theme="1"/>
      <name val="Calibri"/>
      <family val="2"/>
      <scheme val="minor"/>
    </font>
    <font>
      <sz val="14"/>
      <name val="Times New Roman"/>
      <family val="1"/>
    </font>
    <font>
      <sz val="12"/>
      <color indexed="8"/>
      <name val="Times New Roman"/>
      <family val="1"/>
    </font>
    <font>
      <sz val="10"/>
      <name val="Arial"/>
      <family val="2"/>
    </font>
    <font>
      <sz val="14"/>
      <name val="Times New Roman"/>
      <family val="1"/>
    </font>
    <font>
      <b/>
      <sz val="14"/>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9">
    <xf numFmtId="0" fontId="0" fillId="0" borderId="0"/>
    <xf numFmtId="166" fontId="10" fillId="0" borderId="0" applyFont="0" applyFill="0" applyBorder="0" applyAlignment="0" applyProtection="0"/>
    <xf numFmtId="165" fontId="10" fillId="0" borderId="0" applyFont="0" applyFill="0" applyBorder="0" applyAlignment="0" applyProtection="0"/>
    <xf numFmtId="167" fontId="9" fillId="0" borderId="0" applyFont="0" applyFill="0" applyBorder="0" applyAlignment="0" applyProtection="0"/>
    <xf numFmtId="0" fontId="7" fillId="0" borderId="0"/>
    <xf numFmtId="0" fontId="8" fillId="0" borderId="0"/>
    <xf numFmtId="0" fontId="2" fillId="0" borderId="0"/>
    <xf numFmtId="0" fontId="13" fillId="0" borderId="0"/>
    <xf numFmtId="0" fontId="7" fillId="0" borderId="0"/>
    <xf numFmtId="0" fontId="10" fillId="0" borderId="0"/>
    <xf numFmtId="0" fontId="1" fillId="0" borderId="0"/>
    <xf numFmtId="0" fontId="12" fillId="0" borderId="0"/>
    <xf numFmtId="166" fontId="15" fillId="0" borderId="0" applyFont="0" applyFill="0" applyBorder="0" applyAlignment="0" applyProtection="0"/>
    <xf numFmtId="0" fontId="19" fillId="0" borderId="0"/>
    <xf numFmtId="43" fontId="20" fillId="0" borderId="0" applyFont="0" applyFill="0" applyBorder="0" applyAlignment="0" applyProtection="0"/>
    <xf numFmtId="0" fontId="22" fillId="0" borderId="0" applyNumberFormat="0" applyFill="0" applyBorder="0" applyAlignment="0" applyProtection="0"/>
    <xf numFmtId="166" fontId="18" fillId="0" borderId="0" applyFont="0" applyFill="0" applyBorder="0" applyAlignment="0" applyProtection="0"/>
    <xf numFmtId="0" fontId="13" fillId="0" borderId="0"/>
    <xf numFmtId="0" fontId="18" fillId="0" borderId="0"/>
    <xf numFmtId="0" fontId="19" fillId="0" borderId="0"/>
    <xf numFmtId="43" fontId="20" fillId="0" borderId="0" applyFont="0" applyFill="0" applyBorder="0" applyAlignment="0" applyProtection="0"/>
    <xf numFmtId="0" fontId="23" fillId="0" borderId="0"/>
    <xf numFmtId="0" fontId="18" fillId="0" borderId="0"/>
    <xf numFmtId="0" fontId="19" fillId="0" borderId="0"/>
    <xf numFmtId="0" fontId="19" fillId="0" borderId="0"/>
    <xf numFmtId="166" fontId="25" fillId="0" borderId="0" applyFont="0" applyFill="0" applyBorder="0" applyAlignment="0" applyProtection="0"/>
    <xf numFmtId="0" fontId="26" fillId="0" borderId="0"/>
    <xf numFmtId="166" fontId="18" fillId="0" borderId="0" applyFont="0" applyFill="0" applyBorder="0" applyAlignment="0" applyProtection="0"/>
    <xf numFmtId="0" fontId="23" fillId="0" borderId="0"/>
  </cellStyleXfs>
  <cellXfs count="89">
    <xf numFmtId="0" fontId="0" fillId="0" borderId="0" xfId="0"/>
    <xf numFmtId="3" fontId="6" fillId="0" borderId="0" xfId="11" applyNumberFormat="1" applyFont="1" applyFill="1" applyBorder="1" applyAlignment="1">
      <alignment vertical="center" wrapText="1"/>
    </xf>
    <xf numFmtId="1" fontId="6" fillId="0" borderId="0" xfId="11" applyNumberFormat="1" applyFont="1" applyFill="1" applyAlignment="1">
      <alignment vertical="center"/>
    </xf>
    <xf numFmtId="0" fontId="3" fillId="0" borderId="0" xfId="4" applyFont="1" applyFill="1"/>
    <xf numFmtId="0" fontId="3" fillId="0" borderId="0" xfId="4" applyFont="1" applyFill="1" applyAlignment="1">
      <alignment horizontal="centerContinuous"/>
    </xf>
    <xf numFmtId="0" fontId="14" fillId="0" borderId="0" xfId="4" quotePrefix="1" applyFont="1" applyFill="1" applyAlignment="1">
      <alignment horizontal="centerContinuous"/>
    </xf>
    <xf numFmtId="3" fontId="5" fillId="0" borderId="0" xfId="11" applyNumberFormat="1" applyFont="1" applyFill="1" applyBorder="1" applyAlignment="1">
      <alignment horizontal="center" vertical="center" wrapText="1"/>
    </xf>
    <xf numFmtId="0" fontId="4" fillId="0" borderId="0" xfId="0" applyFont="1" applyFill="1" applyAlignment="1"/>
    <xf numFmtId="0" fontId="11" fillId="0" borderId="0" xfId="0" applyFont="1" applyFill="1" applyBorder="1" applyAlignment="1">
      <alignment horizontal="right"/>
    </xf>
    <xf numFmtId="3" fontId="4" fillId="0" borderId="1" xfId="11" applyNumberFormat="1" applyFont="1" applyFill="1" applyBorder="1" applyAlignment="1">
      <alignment horizontal="center" vertical="center" wrapText="1"/>
    </xf>
    <xf numFmtId="0" fontId="4" fillId="0" borderId="0" xfId="0" applyFont="1" applyFill="1" applyAlignment="1">
      <alignment vertical="center" wrapText="1"/>
    </xf>
    <xf numFmtId="0" fontId="5" fillId="0" borderId="0" xfId="4" quotePrefix="1" applyFont="1" applyFill="1" applyAlignment="1">
      <alignment horizontal="centerContinuous" vertical="center" wrapText="1"/>
    </xf>
    <xf numFmtId="0" fontId="3" fillId="0" borderId="0" xfId="4" applyFont="1" applyFill="1" applyAlignment="1">
      <alignment vertical="center" wrapText="1"/>
    </xf>
    <xf numFmtId="3" fontId="4" fillId="0" borderId="5" xfId="11" applyNumberFormat="1" applyFont="1" applyFill="1" applyBorder="1" applyAlignment="1">
      <alignment horizontal="center" vertical="center" wrapText="1"/>
    </xf>
    <xf numFmtId="3" fontId="4" fillId="0" borderId="1" xfId="11" applyNumberFormat="1" applyFont="1" applyFill="1" applyBorder="1" applyAlignment="1">
      <alignment horizontal="center" vertical="center" wrapText="1"/>
    </xf>
    <xf numFmtId="3" fontId="17" fillId="0" borderId="5" xfId="13" applyNumberFormat="1" applyFont="1" applyBorder="1" applyAlignment="1">
      <alignment horizontal="center" vertical="center" wrapText="1"/>
    </xf>
    <xf numFmtId="0" fontId="17" fillId="0" borderId="5" xfId="0" applyFont="1" applyBorder="1" applyAlignment="1">
      <alignment horizontal="center" vertical="center" wrapText="1"/>
    </xf>
    <xf numFmtId="3" fontId="16" fillId="0" borderId="5" xfId="13" applyNumberFormat="1" applyFont="1" applyBorder="1" applyAlignment="1">
      <alignment horizontal="center" vertical="center" wrapText="1"/>
    </xf>
    <xf numFmtId="3" fontId="17" fillId="0" borderId="5" xfId="13" quotePrefix="1" applyNumberFormat="1" applyFont="1" applyBorder="1" applyAlignment="1">
      <alignment horizontal="center" vertical="center" wrapText="1"/>
    </xf>
    <xf numFmtId="164" fontId="17" fillId="0" borderId="5" xfId="13" applyNumberFormat="1" applyFont="1" applyBorder="1" applyAlignment="1">
      <alignment horizontal="center" vertical="center" wrapText="1"/>
    </xf>
    <xf numFmtId="164" fontId="16" fillId="0" borderId="5" xfId="13" applyNumberFormat="1" applyFont="1" applyBorder="1" applyAlignment="1">
      <alignment horizontal="center" vertical="center" wrapText="1"/>
    </xf>
    <xf numFmtId="1" fontId="17" fillId="0" borderId="5" xfId="13" applyNumberFormat="1" applyFont="1" applyBorder="1" applyAlignment="1">
      <alignment horizontal="center" vertical="center" wrapText="1"/>
    </xf>
    <xf numFmtId="1" fontId="17" fillId="0" borderId="5" xfId="13" applyNumberFormat="1" applyFont="1" applyBorder="1" applyAlignment="1">
      <alignment horizontal="left" vertical="center" wrapText="1"/>
    </xf>
    <xf numFmtId="0" fontId="17" fillId="0" borderId="5" xfId="13" applyFont="1" applyBorder="1" applyAlignment="1">
      <alignment horizontal="center" vertical="center" wrapText="1"/>
    </xf>
    <xf numFmtId="1" fontId="17" fillId="0" borderId="5" xfId="13" quotePrefix="1"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alignment vertical="center" wrapText="1"/>
    </xf>
    <xf numFmtId="164" fontId="16" fillId="0" borderId="5" xfId="0" applyNumberFormat="1" applyFont="1" applyBorder="1" applyAlignment="1">
      <alignment horizontal="center" vertical="center" wrapText="1"/>
    </xf>
    <xf numFmtId="164" fontId="17" fillId="0" borderId="5" xfId="0" applyNumberFormat="1" applyFont="1" applyBorder="1" applyAlignment="1">
      <alignment horizontal="center" vertical="center" wrapText="1"/>
    </xf>
    <xf numFmtId="1" fontId="17" fillId="0" borderId="5" xfId="13" quotePrefix="1" applyNumberFormat="1" applyFont="1" applyBorder="1" applyAlignment="1">
      <alignment horizontal="left" vertical="center" wrapText="1"/>
    </xf>
    <xf numFmtId="1" fontId="16" fillId="0" borderId="5" xfId="13" quotePrefix="1" applyNumberFormat="1" applyFont="1" applyBorder="1" applyAlignment="1">
      <alignment horizontal="center" vertical="center" wrapText="1"/>
    </xf>
    <xf numFmtId="1" fontId="16" fillId="0" borderId="5" xfId="13" applyNumberFormat="1" applyFont="1" applyBorder="1" applyAlignment="1">
      <alignment horizontal="center" vertical="center" wrapText="1"/>
    </xf>
    <xf numFmtId="1" fontId="16" fillId="0" borderId="5" xfId="13" quotePrefix="1" applyNumberFormat="1" applyFont="1" applyBorder="1" applyAlignment="1">
      <alignment horizontal="left" vertical="center" wrapText="1"/>
    </xf>
    <xf numFmtId="168" fontId="16" fillId="0" borderId="5" xfId="0" applyNumberFormat="1" applyFont="1" applyBorder="1" applyAlignment="1">
      <alignment horizontal="left" vertical="center" wrapText="1"/>
    </xf>
    <xf numFmtId="0" fontId="16" fillId="0" borderId="5" xfId="13" applyFont="1" applyBorder="1" applyAlignment="1">
      <alignment horizontal="center" vertical="center" wrapText="1"/>
    </xf>
    <xf numFmtId="1" fontId="16" fillId="0" borderId="5" xfId="13" applyNumberFormat="1" applyFont="1" applyBorder="1" applyAlignment="1">
      <alignment horizontal="left" vertical="center" wrapText="1"/>
    </xf>
    <xf numFmtId="0" fontId="16" fillId="0" borderId="5" xfId="15" applyFont="1" applyFill="1" applyBorder="1" applyAlignment="1">
      <alignment vertical="center" wrapText="1"/>
    </xf>
    <xf numFmtId="3" fontId="16" fillId="0" borderId="5" xfId="0" applyNumberFormat="1" applyFont="1" applyBorder="1" applyAlignment="1">
      <alignment horizontal="center" vertical="center" wrapText="1"/>
    </xf>
    <xf numFmtId="0" fontId="17" fillId="0" borderId="5" xfId="0" applyFont="1" applyBorder="1" applyAlignment="1">
      <alignment vertical="center" wrapText="1"/>
    </xf>
    <xf numFmtId="0" fontId="17" fillId="0" borderId="5" xfId="0" applyFont="1" applyBorder="1" applyAlignment="1">
      <alignment horizontal="justify" vertical="center" wrapText="1"/>
    </xf>
    <xf numFmtId="164" fontId="16" fillId="0" borderId="5" xfId="13" quotePrefix="1" applyNumberFormat="1" applyFont="1" applyBorder="1" applyAlignment="1">
      <alignment horizontal="center" vertical="center" wrapText="1"/>
    </xf>
    <xf numFmtId="0" fontId="17" fillId="0" borderId="5" xfId="15" applyFont="1" applyFill="1" applyBorder="1" applyAlignment="1">
      <alignment vertical="center" wrapText="1"/>
    </xf>
    <xf numFmtId="0" fontId="16" fillId="0" borderId="5" xfId="0" applyFont="1" applyBorder="1" applyAlignment="1">
      <alignment horizontal="justify" vertical="center" wrapText="1"/>
    </xf>
    <xf numFmtId="3" fontId="16" fillId="0" borderId="5" xfId="13" quotePrefix="1" applyNumberFormat="1" applyFont="1" applyBorder="1" applyAlignment="1">
      <alignment horizontal="center" vertical="center" wrapText="1"/>
    </xf>
    <xf numFmtId="3" fontId="17" fillId="0" borderId="5" xfId="13" quotePrefix="1" applyNumberFormat="1" applyFont="1" applyBorder="1" applyAlignment="1">
      <alignment horizontal="left" vertical="center" wrapText="1"/>
    </xf>
    <xf numFmtId="0" fontId="16" fillId="0" borderId="5" xfId="0" applyFont="1" applyBorder="1" applyAlignment="1">
      <alignment horizontal="left" vertical="center" wrapText="1"/>
    </xf>
    <xf numFmtId="49" fontId="16" fillId="0" borderId="5" xfId="0" applyNumberFormat="1" applyFont="1" applyBorder="1" applyAlignment="1">
      <alignment horizontal="left" vertical="center" wrapText="1"/>
    </xf>
    <xf numFmtId="0" fontId="17" fillId="0" borderId="5" xfId="0" applyFont="1" applyBorder="1" applyAlignment="1">
      <alignment horizontal="left" vertical="center" wrapText="1"/>
    </xf>
    <xf numFmtId="3" fontId="17" fillId="0" borderId="5" xfId="13" applyNumberFormat="1" applyFont="1" applyBorder="1" applyAlignment="1">
      <alignment horizontal="right" vertical="center" wrapText="1"/>
    </xf>
    <xf numFmtId="164" fontId="16" fillId="0" borderId="5" xfId="21" quotePrefix="1" applyNumberFormat="1" applyFont="1" applyBorder="1" applyAlignment="1">
      <alignment horizontal="center" vertical="center" wrapText="1"/>
    </xf>
    <xf numFmtId="164" fontId="16" fillId="0" borderId="5" xfId="24" applyNumberFormat="1" applyFont="1" applyBorder="1" applyAlignment="1">
      <alignment horizontal="center" vertical="center" wrapText="1"/>
    </xf>
    <xf numFmtId="164" fontId="16" fillId="0" borderId="5" xfId="18" applyNumberFormat="1" applyFont="1" applyBorder="1" applyAlignment="1">
      <alignment horizontal="center" vertical="center" wrapText="1"/>
    </xf>
    <xf numFmtId="3" fontId="16" fillId="0" borderId="5" xfId="0" applyNumberFormat="1" applyFont="1" applyBorder="1" applyAlignment="1">
      <alignment vertical="center" wrapText="1"/>
    </xf>
    <xf numFmtId="0" fontId="28" fillId="0" borderId="5" xfId="0" applyFont="1" applyBorder="1" applyAlignment="1">
      <alignment horizontal="center" vertical="center" wrapText="1"/>
    </xf>
    <xf numFmtId="0" fontId="28" fillId="0" borderId="5" xfId="0" applyFont="1" applyBorder="1" applyAlignment="1">
      <alignment horizontal="left" vertical="center" wrapText="1"/>
    </xf>
    <xf numFmtId="3" fontId="6" fillId="0" borderId="5" xfId="11" quotePrefix="1" applyNumberFormat="1" applyFont="1" applyFill="1" applyBorder="1" applyAlignment="1">
      <alignment horizontal="center" vertical="center" wrapText="1"/>
    </xf>
    <xf numFmtId="0" fontId="3" fillId="0" borderId="5" xfId="4" applyFont="1" applyFill="1" applyBorder="1"/>
    <xf numFmtId="3" fontId="6" fillId="0" borderId="5" xfId="11" applyNumberFormat="1" applyFont="1" applyFill="1" applyBorder="1" applyAlignment="1">
      <alignment horizontal="right" vertical="center"/>
    </xf>
    <xf numFmtId="3" fontId="17" fillId="0" borderId="5" xfId="0" applyNumberFormat="1" applyFont="1" applyBorder="1" applyAlignment="1">
      <alignment horizontal="center" vertical="center" wrapText="1"/>
    </xf>
    <xf numFmtId="3" fontId="3" fillId="0" borderId="5" xfId="4" applyNumberFormat="1" applyFont="1" applyFill="1" applyBorder="1"/>
    <xf numFmtId="3" fontId="16" fillId="0" borderId="5" xfId="13" applyNumberFormat="1" applyFont="1" applyBorder="1" applyAlignment="1">
      <alignment horizontal="right" vertical="center" wrapText="1"/>
    </xf>
    <xf numFmtId="3" fontId="16" fillId="0" borderId="5" xfId="0" applyNumberFormat="1" applyFont="1" applyBorder="1" applyAlignment="1">
      <alignment horizontal="right" vertical="center" wrapText="1"/>
    </xf>
    <xf numFmtId="3" fontId="21" fillId="0" borderId="5" xfId="17" applyNumberFormat="1" applyFont="1" applyBorder="1" applyAlignment="1">
      <alignment horizontal="right" vertical="center" wrapText="1"/>
    </xf>
    <xf numFmtId="3" fontId="21" fillId="0" borderId="5" xfId="17" applyNumberFormat="1" applyFont="1" applyBorder="1" applyAlignment="1">
      <alignment horizontal="center" vertical="center" wrapText="1"/>
    </xf>
    <xf numFmtId="3" fontId="27" fillId="0" borderId="5" xfId="18" applyNumberFormat="1" applyFont="1" applyBorder="1" applyAlignment="1">
      <alignment horizontal="right" vertical="center"/>
    </xf>
    <xf numFmtId="3" fontId="24" fillId="0" borderId="5" xfId="18" applyNumberFormat="1" applyFont="1" applyBorder="1" applyAlignment="1">
      <alignment horizontal="right" vertical="center"/>
    </xf>
    <xf numFmtId="3" fontId="16" fillId="0" borderId="5" xfId="12" applyNumberFormat="1" applyFont="1" applyFill="1" applyBorder="1" applyAlignment="1" applyProtection="1">
      <alignment horizontal="right" vertical="center" wrapText="1"/>
    </xf>
    <xf numFmtId="3" fontId="16" fillId="0" borderId="5" xfId="18" applyNumberFormat="1" applyFont="1" applyBorder="1" applyAlignment="1">
      <alignment horizontal="right" vertical="center" wrapText="1"/>
    </xf>
    <xf numFmtId="3" fontId="16" fillId="0" borderId="5" xfId="25" applyNumberFormat="1" applyFont="1" applyFill="1" applyBorder="1" applyAlignment="1">
      <alignment horizontal="right" vertical="center" wrapText="1"/>
    </xf>
    <xf numFmtId="3" fontId="17" fillId="0" borderId="5" xfId="25" applyNumberFormat="1" applyFont="1" applyFill="1" applyBorder="1" applyAlignment="1">
      <alignment horizontal="right" vertical="center" wrapText="1"/>
    </xf>
    <xf numFmtId="3" fontId="16" fillId="0" borderId="5" xfId="21" applyNumberFormat="1" applyFont="1" applyBorder="1" applyAlignment="1">
      <alignment horizontal="right" vertical="center" wrapText="1"/>
    </xf>
    <xf numFmtId="3" fontId="16" fillId="0" borderId="5" xfId="24" applyNumberFormat="1" applyFont="1" applyBorder="1" applyAlignment="1">
      <alignment horizontal="right" vertical="center" wrapText="1"/>
    </xf>
    <xf numFmtId="3" fontId="21" fillId="0" borderId="5" xfId="26" applyNumberFormat="1" applyFont="1" applyBorder="1" applyAlignment="1">
      <alignment vertical="center" wrapText="1"/>
    </xf>
    <xf numFmtId="3" fontId="6" fillId="0" borderId="5" xfId="11" quotePrefix="1" applyNumberFormat="1" applyFont="1" applyFill="1" applyBorder="1" applyAlignment="1">
      <alignment horizontal="right" vertical="center" wrapText="1"/>
    </xf>
    <xf numFmtId="3" fontId="16" fillId="2" borderId="5" xfId="13" applyNumberFormat="1" applyFont="1" applyFill="1" applyBorder="1" applyAlignment="1">
      <alignment horizontal="right" vertical="center" wrapText="1"/>
    </xf>
    <xf numFmtId="3" fontId="17" fillId="0" borderId="5" xfId="0" applyNumberFormat="1" applyFont="1" applyBorder="1" applyAlignment="1">
      <alignment horizontal="right" vertical="center" wrapText="1"/>
    </xf>
    <xf numFmtId="3" fontId="3" fillId="0" borderId="5" xfId="4" applyNumberFormat="1" applyFont="1" applyFill="1" applyBorder="1" applyAlignment="1">
      <alignment horizontal="right"/>
    </xf>
    <xf numFmtId="3" fontId="5" fillId="0" borderId="5" xfId="11" quotePrefix="1" applyNumberFormat="1" applyFont="1" applyFill="1" applyBorder="1" applyAlignment="1">
      <alignment horizontal="right" vertical="center" wrapText="1"/>
    </xf>
    <xf numFmtId="3" fontId="4" fillId="0" borderId="1" xfId="11" applyNumberFormat="1" applyFont="1" applyFill="1" applyBorder="1" applyAlignment="1">
      <alignment horizontal="center" vertical="center" wrapText="1"/>
    </xf>
    <xf numFmtId="3" fontId="4" fillId="0" borderId="4" xfId="11" applyNumberFormat="1" applyFont="1" applyFill="1" applyBorder="1" applyAlignment="1">
      <alignment horizontal="center" vertical="center" wrapText="1"/>
    </xf>
    <xf numFmtId="3" fontId="4" fillId="0" borderId="2" xfId="11" applyNumberFormat="1" applyFont="1" applyFill="1" applyBorder="1" applyAlignment="1">
      <alignment horizontal="center" vertical="center" wrapText="1"/>
    </xf>
    <xf numFmtId="3" fontId="4" fillId="0" borderId="3" xfId="11" applyNumberFormat="1" applyFont="1" applyFill="1" applyBorder="1" applyAlignment="1">
      <alignment horizontal="center" vertical="center" wrapText="1"/>
    </xf>
    <xf numFmtId="1" fontId="4" fillId="0" borderId="0" xfId="11" applyNumberFormat="1" applyFont="1" applyFill="1" applyAlignment="1">
      <alignment horizontal="center" vertical="center" wrapText="1"/>
    </xf>
    <xf numFmtId="49" fontId="4" fillId="0" borderId="5" xfId="11" applyNumberFormat="1" applyFont="1" applyFill="1" applyBorder="1" applyAlignment="1">
      <alignment horizontal="center" vertical="center" wrapText="1"/>
    </xf>
    <xf numFmtId="3" fontId="4" fillId="0" borderId="5" xfId="11" applyNumberFormat="1" applyFont="1" applyFill="1" applyBorder="1" applyAlignment="1">
      <alignment horizontal="center" vertical="center" wrapText="1"/>
    </xf>
    <xf numFmtId="3" fontId="4" fillId="0" borderId="6" xfId="11" applyNumberFormat="1" applyFont="1" applyFill="1" applyBorder="1" applyAlignment="1">
      <alignment horizontal="center" vertical="center" wrapText="1"/>
    </xf>
    <xf numFmtId="3" fontId="4" fillId="0" borderId="7" xfId="11" applyNumberFormat="1" applyFont="1" applyFill="1" applyBorder="1" applyAlignment="1">
      <alignment horizontal="center" vertical="center" wrapText="1"/>
    </xf>
    <xf numFmtId="3" fontId="4" fillId="0" borderId="8" xfId="11" applyNumberFormat="1" applyFont="1" applyFill="1" applyBorder="1" applyAlignment="1">
      <alignment horizontal="center" vertical="center" wrapText="1"/>
    </xf>
    <xf numFmtId="3" fontId="4" fillId="0" borderId="9" xfId="11" applyNumberFormat="1" applyFont="1" applyFill="1" applyBorder="1" applyAlignment="1">
      <alignment horizontal="center" vertical="center" wrapText="1"/>
    </xf>
  </cellXfs>
  <cellStyles count="29">
    <cellStyle name="Comma" xfId="12" builtinId="3"/>
    <cellStyle name="Comma 10 2" xfId="16" xr:uid="{00000000-0005-0000-0000-000001000000}"/>
    <cellStyle name="Comma 2" xfId="1" xr:uid="{00000000-0005-0000-0000-000002000000}"/>
    <cellStyle name="Comma 2 10" xfId="20" xr:uid="{00000000-0005-0000-0000-000003000000}"/>
    <cellStyle name="Comma 2 7" xfId="14" xr:uid="{00000000-0005-0000-0000-000004000000}"/>
    <cellStyle name="Comma 26 2" xfId="25" xr:uid="{00000000-0005-0000-0000-000005000000}"/>
    <cellStyle name="Comma 5" xfId="27" xr:uid="{00000000-0005-0000-0000-000006000000}"/>
    <cellStyle name="Currency 2" xfId="2" xr:uid="{00000000-0005-0000-0000-000007000000}"/>
    <cellStyle name="HAI" xfId="3" xr:uid="{00000000-0005-0000-0000-000008000000}"/>
    <cellStyle name="Normal" xfId="0" builtinId="0"/>
    <cellStyle name="Normal 11 4" xfId="13" xr:uid="{00000000-0005-0000-0000-00000A000000}"/>
    <cellStyle name="Normal 11 4 2 3" xfId="21" xr:uid="{00000000-0005-0000-0000-00000B000000}"/>
    <cellStyle name="Normal 11 4 3" xfId="19" xr:uid="{00000000-0005-0000-0000-00000C000000}"/>
    <cellStyle name="Normal 11 4 3 2" xfId="24" xr:uid="{00000000-0005-0000-0000-00000D000000}"/>
    <cellStyle name="Normal 11 4 3 2 2" xfId="17" xr:uid="{00000000-0005-0000-0000-00000E000000}"/>
    <cellStyle name="Normal 11 4 4" xfId="23" xr:uid="{00000000-0005-0000-0000-00000F000000}"/>
    <cellStyle name="Normal 16 2" xfId="22" xr:uid="{00000000-0005-0000-0000-000010000000}"/>
    <cellStyle name="Normal 2" xfId="4" xr:uid="{00000000-0005-0000-0000-000011000000}"/>
    <cellStyle name="Normal 2 3" xfId="28" xr:uid="{00000000-0005-0000-0000-000012000000}"/>
    <cellStyle name="Normal 21" xfId="26" xr:uid="{00000000-0005-0000-0000-000013000000}"/>
    <cellStyle name="Normal 3" xfId="5" xr:uid="{00000000-0005-0000-0000-000014000000}"/>
    <cellStyle name="Normal 4" xfId="6" xr:uid="{00000000-0005-0000-0000-000015000000}"/>
    <cellStyle name="Normal 5" xfId="7" xr:uid="{00000000-0005-0000-0000-000016000000}"/>
    <cellStyle name="Normal 6" xfId="8" xr:uid="{00000000-0005-0000-0000-000017000000}"/>
    <cellStyle name="Normal 7" xfId="9" xr:uid="{00000000-0005-0000-0000-000018000000}"/>
    <cellStyle name="Normal 8" xfId="10" xr:uid="{00000000-0005-0000-0000-000019000000}"/>
    <cellStyle name="Normal_Bieu mau (CV )" xfId="11" xr:uid="{00000000-0005-0000-0000-00001A000000}"/>
    <cellStyle name="Normal_Bieu mau (CV ) 2 10" xfId="18" xr:uid="{00000000-0005-0000-0000-00001B000000}"/>
    <cellStyle name="Style 1 2" xfId="15" xr:uid="{00000000-0005-0000-0000-00001C000000}"/>
  </cellStyles>
  <dxfs count="0"/>
  <tableStyles count="1" defaultTableStyle="TableStyleMedium2" defaultPivotStyle="PivotStyleLight16">
    <tableStyle name="Invisible" pivot="0" table="0" count="0" xr9:uid="{C295AFC9-4FD1-4AA1-ACF2-C13EF5CE8B1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71"/>
  <sheetViews>
    <sheetView tabSelected="1" topLeftCell="A145" zoomScale="80" zoomScaleNormal="80" workbookViewId="0">
      <selection activeCell="N150" sqref="N150"/>
    </sheetView>
  </sheetViews>
  <sheetFormatPr defaultColWidth="12.88671875" defaultRowHeight="15.6"/>
  <cols>
    <col min="1" max="1" width="7.109375" style="3" customWidth="1"/>
    <col min="2" max="2" width="36.5546875" style="12" customWidth="1"/>
    <col min="3" max="3" width="14.5546875" style="3" customWidth="1"/>
    <col min="4" max="4" width="17.109375" style="3" customWidth="1"/>
    <col min="5" max="5" width="11.6640625" style="3" customWidth="1"/>
    <col min="6" max="6" width="23.109375" style="3" customWidth="1"/>
    <col min="7" max="10" width="12.6640625" style="3" customWidth="1"/>
    <col min="11" max="11" width="14.6640625" style="3" customWidth="1"/>
    <col min="12" max="13" width="12.6640625" style="3" customWidth="1"/>
    <col min="14" max="14" width="13.88671875" style="3" customWidth="1"/>
    <col min="15" max="15" width="14.6640625" style="3" customWidth="1"/>
    <col min="16" max="17" width="12.6640625" style="3" customWidth="1"/>
    <col min="18" max="18" width="14.33203125" style="3" customWidth="1"/>
    <col min="19" max="22" width="12.6640625" style="3" customWidth="1"/>
    <col min="23" max="16384" width="12.88671875" style="3"/>
  </cols>
  <sheetData>
    <row r="1" spans="1:22" ht="21" customHeight="1">
      <c r="A1" s="7" t="s">
        <v>606</v>
      </c>
      <c r="B1" s="10"/>
      <c r="C1" s="4"/>
      <c r="D1" s="4"/>
      <c r="E1" s="4"/>
      <c r="F1" s="4"/>
      <c r="G1" s="4"/>
      <c r="H1" s="7"/>
    </row>
    <row r="2" spans="1:22" ht="21" customHeight="1">
      <c r="A2" s="82" t="s">
        <v>607</v>
      </c>
      <c r="B2" s="82"/>
      <c r="C2" s="82"/>
      <c r="D2" s="82"/>
      <c r="E2" s="82"/>
      <c r="F2" s="82"/>
      <c r="G2" s="82"/>
      <c r="H2" s="82"/>
      <c r="I2" s="82"/>
      <c r="J2" s="82"/>
      <c r="K2" s="82"/>
      <c r="L2" s="82"/>
      <c r="M2" s="82"/>
      <c r="N2" s="82"/>
      <c r="O2" s="82"/>
      <c r="P2" s="82"/>
      <c r="Q2" s="82"/>
      <c r="R2" s="82"/>
      <c r="S2" s="82"/>
      <c r="T2" s="82"/>
      <c r="U2" s="82"/>
      <c r="V2" s="82"/>
    </row>
    <row r="3" spans="1:22" ht="21.75" customHeight="1">
      <c r="A3" s="5"/>
      <c r="B3" s="11"/>
      <c r="C3" s="4"/>
      <c r="D3" s="4"/>
      <c r="E3" s="4"/>
      <c r="F3" s="4"/>
      <c r="G3" s="4"/>
      <c r="H3" s="4"/>
      <c r="I3" s="8"/>
      <c r="J3" s="8"/>
    </row>
    <row r="4" spans="1:22" s="6" customFormat="1" ht="27" customHeight="1">
      <c r="A4" s="83" t="s">
        <v>0</v>
      </c>
      <c r="B4" s="84" t="s">
        <v>6</v>
      </c>
      <c r="C4" s="84" t="s">
        <v>7</v>
      </c>
      <c r="D4" s="84" t="s">
        <v>8</v>
      </c>
      <c r="E4" s="84" t="s">
        <v>9</v>
      </c>
      <c r="F4" s="84" t="s">
        <v>10</v>
      </c>
      <c r="G4" s="84"/>
      <c r="H4" s="84"/>
      <c r="I4" s="84"/>
      <c r="J4" s="84"/>
      <c r="K4" s="85" t="s">
        <v>586</v>
      </c>
      <c r="L4" s="86"/>
      <c r="M4" s="86"/>
      <c r="N4" s="86"/>
      <c r="O4" s="85" t="s">
        <v>587</v>
      </c>
      <c r="P4" s="86"/>
      <c r="Q4" s="86"/>
      <c r="R4" s="86"/>
      <c r="S4" s="84" t="s">
        <v>588</v>
      </c>
      <c r="T4" s="84"/>
      <c r="U4" s="84"/>
      <c r="V4" s="84"/>
    </row>
    <row r="5" spans="1:22" s="6" customFormat="1" ht="27" customHeight="1">
      <c r="A5" s="83"/>
      <c r="B5" s="84"/>
      <c r="C5" s="84"/>
      <c r="D5" s="84"/>
      <c r="E5" s="84"/>
      <c r="F5" s="84" t="s">
        <v>11</v>
      </c>
      <c r="G5" s="84" t="s">
        <v>12</v>
      </c>
      <c r="H5" s="84"/>
      <c r="I5" s="84"/>
      <c r="J5" s="84"/>
      <c r="K5" s="87"/>
      <c r="L5" s="88"/>
      <c r="M5" s="88"/>
      <c r="N5" s="88"/>
      <c r="O5" s="87"/>
      <c r="P5" s="88"/>
      <c r="Q5" s="88"/>
      <c r="R5" s="88"/>
      <c r="S5" s="84"/>
      <c r="T5" s="84"/>
      <c r="U5" s="84"/>
      <c r="V5" s="84"/>
    </row>
    <row r="6" spans="1:22" s="6" customFormat="1" ht="27" customHeight="1">
      <c r="A6" s="83"/>
      <c r="B6" s="84"/>
      <c r="C6" s="84"/>
      <c r="D6" s="84"/>
      <c r="E6" s="84"/>
      <c r="F6" s="84"/>
      <c r="G6" s="78" t="s">
        <v>13</v>
      </c>
      <c r="H6" s="80" t="s">
        <v>14</v>
      </c>
      <c r="I6" s="81"/>
      <c r="J6" s="81"/>
      <c r="K6" s="78" t="s">
        <v>5</v>
      </c>
      <c r="L6" s="80" t="s">
        <v>14</v>
      </c>
      <c r="M6" s="81"/>
      <c r="N6" s="81"/>
      <c r="O6" s="78" t="s">
        <v>5</v>
      </c>
      <c r="P6" s="80" t="s">
        <v>14</v>
      </c>
      <c r="Q6" s="81"/>
      <c r="R6" s="81"/>
      <c r="S6" s="84" t="s">
        <v>5</v>
      </c>
      <c r="T6" s="84" t="s">
        <v>14</v>
      </c>
      <c r="U6" s="84"/>
      <c r="V6" s="84"/>
    </row>
    <row r="7" spans="1:22" s="6" customFormat="1" ht="55.5" customHeight="1">
      <c r="A7" s="83"/>
      <c r="B7" s="84"/>
      <c r="C7" s="84"/>
      <c r="D7" s="84"/>
      <c r="E7" s="84"/>
      <c r="F7" s="84"/>
      <c r="G7" s="79"/>
      <c r="H7" s="9" t="s">
        <v>15</v>
      </c>
      <c r="I7" s="9" t="s">
        <v>16</v>
      </c>
      <c r="J7" s="14" t="s">
        <v>17</v>
      </c>
      <c r="K7" s="79"/>
      <c r="L7" s="9" t="s">
        <v>15</v>
      </c>
      <c r="M7" s="9" t="s">
        <v>16</v>
      </c>
      <c r="N7" s="14" t="s">
        <v>17</v>
      </c>
      <c r="O7" s="79"/>
      <c r="P7" s="9" t="s">
        <v>15</v>
      </c>
      <c r="Q7" s="9" t="s">
        <v>16</v>
      </c>
      <c r="R7" s="14" t="s">
        <v>17</v>
      </c>
      <c r="S7" s="84"/>
      <c r="T7" s="13" t="s">
        <v>15</v>
      </c>
      <c r="U7" s="13" t="s">
        <v>16</v>
      </c>
      <c r="V7" s="13" t="s">
        <v>17</v>
      </c>
    </row>
    <row r="8" spans="1:22" s="1" customFormat="1" ht="18">
      <c r="A8" s="15"/>
      <c r="B8" s="18" t="s">
        <v>18</v>
      </c>
      <c r="C8" s="15"/>
      <c r="D8" s="15"/>
      <c r="E8" s="15"/>
      <c r="F8" s="19"/>
      <c r="G8" s="15"/>
      <c r="H8" s="55"/>
      <c r="I8" s="55"/>
      <c r="J8" s="15"/>
      <c r="K8" s="77">
        <f>K9+K98+K205+K262+K263+K266+K269+K270+K271</f>
        <v>14455568.835000001</v>
      </c>
      <c r="L8" s="77">
        <f>L9+L98+L205+L262+L263+L266+L269+L270+L271</f>
        <v>0</v>
      </c>
      <c r="M8" s="77">
        <f>M9+M98+M205+M262+M263+M266+M269+M270+M271</f>
        <v>3792217.2560000001</v>
      </c>
      <c r="N8" s="77">
        <f>N9+N98+N205+N262+N263+N266+N269+N270+N271</f>
        <v>10663351.579000002</v>
      </c>
      <c r="O8" s="77">
        <f>O9+O98+O205+O262+O263+O266+O269+O270+O271</f>
        <v>14455568.835000001</v>
      </c>
      <c r="P8" s="77">
        <f>P9+P98+P205+P262+P263+P266+P269+P270+P271</f>
        <v>0</v>
      </c>
      <c r="Q8" s="77">
        <f>Q9+Q98+Q205+Q262+Q263+Q266+Q269+Q270+Q271</f>
        <v>3792217.2560000001</v>
      </c>
      <c r="R8" s="77">
        <f>R9+R98+R205+R262+R263+R266+R269+R270+R271</f>
        <v>10663351.579000002</v>
      </c>
      <c r="S8" s="77">
        <f>S9+S98+S205+S262+S263+S266+S269+S270+S271</f>
        <v>8795138.743999999</v>
      </c>
      <c r="T8" s="77">
        <f>T9+T98+T205+T262+T263+T266+T269+T270+T271</f>
        <v>170382</v>
      </c>
      <c r="U8" s="77">
        <f>U9+U98+U205+U262+U263+U266+U269+U270+U271</f>
        <v>2406267.7439999999</v>
      </c>
      <c r="V8" s="77">
        <f>V9+V98+V205+V262+V263+V266+V269+V270+V271</f>
        <v>6218489</v>
      </c>
    </row>
    <row r="9" spans="1:22" s="2" customFormat="1" ht="18">
      <c r="A9" s="18" t="s">
        <v>1</v>
      </c>
      <c r="B9" s="18" t="s">
        <v>19</v>
      </c>
      <c r="C9" s="15"/>
      <c r="D9" s="15"/>
      <c r="E9" s="15"/>
      <c r="F9" s="19"/>
      <c r="G9" s="15"/>
      <c r="H9" s="57"/>
      <c r="I9" s="57"/>
      <c r="J9" s="15"/>
      <c r="K9" s="48">
        <f t="shared" ref="K9:R9" si="0">K10+K22</f>
        <v>1504810.5449999999</v>
      </c>
      <c r="L9" s="48">
        <f t="shared" si="0"/>
        <v>0</v>
      </c>
      <c r="M9" s="48">
        <f t="shared" si="0"/>
        <v>483450.25599999999</v>
      </c>
      <c r="N9" s="48">
        <f t="shared" si="0"/>
        <v>1021360.289</v>
      </c>
      <c r="O9" s="48">
        <f t="shared" si="0"/>
        <v>1504810.5449999999</v>
      </c>
      <c r="P9" s="48">
        <f t="shared" si="0"/>
        <v>0</v>
      </c>
      <c r="Q9" s="48">
        <f t="shared" si="0"/>
        <v>483450.25599999999</v>
      </c>
      <c r="R9" s="48">
        <f t="shared" si="0"/>
        <v>1021360.289</v>
      </c>
      <c r="S9" s="48">
        <f>S10+S22</f>
        <v>885945.74399999995</v>
      </c>
      <c r="T9" s="48">
        <f t="shared" ref="T9:V9" si="1">T10+T22</f>
        <v>0</v>
      </c>
      <c r="U9" s="48">
        <f t="shared" si="1"/>
        <v>376787.74400000001</v>
      </c>
      <c r="V9" s="48">
        <f t="shared" si="1"/>
        <v>509158</v>
      </c>
    </row>
    <row r="10" spans="1:22" s="2" customFormat="1" ht="33.6">
      <c r="A10" s="21" t="s">
        <v>20</v>
      </c>
      <c r="B10" s="22" t="s">
        <v>21</v>
      </c>
      <c r="C10" s="23"/>
      <c r="D10" s="21"/>
      <c r="E10" s="21"/>
      <c r="F10" s="19"/>
      <c r="G10" s="48"/>
      <c r="H10" s="57"/>
      <c r="I10" s="57"/>
      <c r="J10" s="48"/>
      <c r="K10" s="48">
        <f>SUM(K11:K21)</f>
        <v>307500</v>
      </c>
      <c r="L10" s="48">
        <f t="shared" ref="L10:V10" si="2">SUM(L11:L21)</f>
        <v>0</v>
      </c>
      <c r="M10" s="48">
        <f t="shared" si="2"/>
        <v>0</v>
      </c>
      <c r="N10" s="48">
        <f t="shared" si="2"/>
        <v>307500</v>
      </c>
      <c r="O10" s="48">
        <f t="shared" si="2"/>
        <v>307500</v>
      </c>
      <c r="P10" s="48">
        <f t="shared" si="2"/>
        <v>0</v>
      </c>
      <c r="Q10" s="48">
        <f t="shared" si="2"/>
        <v>0</v>
      </c>
      <c r="R10" s="48">
        <f t="shared" si="2"/>
        <v>307500</v>
      </c>
      <c r="S10" s="48">
        <f t="shared" si="2"/>
        <v>161590</v>
      </c>
      <c r="T10" s="48">
        <f t="shared" si="2"/>
        <v>0</v>
      </c>
      <c r="U10" s="48">
        <f t="shared" si="2"/>
        <v>0</v>
      </c>
      <c r="V10" s="48">
        <f t="shared" si="2"/>
        <v>161590</v>
      </c>
    </row>
    <row r="11" spans="1:22" s="1" customFormat="1" ht="18">
      <c r="A11" s="25">
        <v>1</v>
      </c>
      <c r="B11" s="26" t="s">
        <v>22</v>
      </c>
      <c r="C11" s="25" t="s">
        <v>23</v>
      </c>
      <c r="D11" s="25"/>
      <c r="E11" s="25"/>
      <c r="F11" s="27"/>
      <c r="G11" s="37"/>
      <c r="H11" s="55"/>
      <c r="I11" s="55"/>
      <c r="J11" s="37"/>
      <c r="K11" s="60">
        <f t="shared" ref="K11:K73" si="3">SUM(L11:N11)</f>
        <v>78580</v>
      </c>
      <c r="L11" s="73"/>
      <c r="M11" s="73"/>
      <c r="N11" s="60">
        <v>78580</v>
      </c>
      <c r="O11" s="60">
        <f t="shared" ref="O11:O73" si="4">SUM(P11:R11)</f>
        <v>78580</v>
      </c>
      <c r="P11" s="73"/>
      <c r="Q11" s="73"/>
      <c r="R11" s="60">
        <v>78580</v>
      </c>
      <c r="S11" s="60">
        <f t="shared" ref="S11:S71" si="5">T11+U11+V11</f>
        <v>41294</v>
      </c>
      <c r="T11" s="73"/>
      <c r="U11" s="73"/>
      <c r="V11" s="60">
        <v>41294</v>
      </c>
    </row>
    <row r="12" spans="1:22" s="1" customFormat="1" ht="18">
      <c r="A12" s="25">
        <v>2</v>
      </c>
      <c r="B12" s="26" t="s">
        <v>24</v>
      </c>
      <c r="C12" s="25" t="s">
        <v>25</v>
      </c>
      <c r="D12" s="25"/>
      <c r="E12" s="25"/>
      <c r="F12" s="27"/>
      <c r="G12" s="37"/>
      <c r="H12" s="55"/>
      <c r="I12" s="55"/>
      <c r="J12" s="37"/>
      <c r="K12" s="60">
        <f t="shared" si="3"/>
        <v>24480</v>
      </c>
      <c r="L12" s="73"/>
      <c r="M12" s="73"/>
      <c r="N12" s="60">
        <v>24480</v>
      </c>
      <c r="O12" s="60">
        <f t="shared" si="4"/>
        <v>24480</v>
      </c>
      <c r="P12" s="73"/>
      <c r="Q12" s="73"/>
      <c r="R12" s="60">
        <v>24480</v>
      </c>
      <c r="S12" s="60">
        <f t="shared" si="5"/>
        <v>12864</v>
      </c>
      <c r="T12" s="73"/>
      <c r="U12" s="73"/>
      <c r="V12" s="60">
        <v>12864</v>
      </c>
    </row>
    <row r="13" spans="1:22" s="1" customFormat="1" ht="18">
      <c r="A13" s="25">
        <v>3</v>
      </c>
      <c r="B13" s="26" t="s">
        <v>26</v>
      </c>
      <c r="C13" s="25" t="s">
        <v>27</v>
      </c>
      <c r="D13" s="25"/>
      <c r="E13" s="25"/>
      <c r="F13" s="27"/>
      <c r="G13" s="37"/>
      <c r="H13" s="55"/>
      <c r="I13" s="55"/>
      <c r="J13" s="37"/>
      <c r="K13" s="60">
        <f t="shared" si="3"/>
        <v>26880</v>
      </c>
      <c r="L13" s="73"/>
      <c r="M13" s="73"/>
      <c r="N13" s="60">
        <v>26880</v>
      </c>
      <c r="O13" s="60">
        <f t="shared" si="4"/>
        <v>26880</v>
      </c>
      <c r="P13" s="73"/>
      <c r="Q13" s="73"/>
      <c r="R13" s="60">
        <v>26880</v>
      </c>
      <c r="S13" s="60">
        <f t="shared" si="5"/>
        <v>14125</v>
      </c>
      <c r="T13" s="73"/>
      <c r="U13" s="73"/>
      <c r="V13" s="60">
        <v>14125</v>
      </c>
    </row>
    <row r="14" spans="1:22" s="1" customFormat="1" ht="18">
      <c r="A14" s="25">
        <v>4</v>
      </c>
      <c r="B14" s="26" t="s">
        <v>28</v>
      </c>
      <c r="C14" s="25" t="s">
        <v>29</v>
      </c>
      <c r="D14" s="25"/>
      <c r="E14" s="25"/>
      <c r="F14" s="27"/>
      <c r="G14" s="37"/>
      <c r="H14" s="55"/>
      <c r="I14" s="55"/>
      <c r="J14" s="37"/>
      <c r="K14" s="60">
        <f t="shared" si="3"/>
        <v>23540</v>
      </c>
      <c r="L14" s="73"/>
      <c r="M14" s="73"/>
      <c r="N14" s="60">
        <v>23540</v>
      </c>
      <c r="O14" s="60">
        <f t="shared" si="4"/>
        <v>23540</v>
      </c>
      <c r="P14" s="73"/>
      <c r="Q14" s="73"/>
      <c r="R14" s="60">
        <v>23540</v>
      </c>
      <c r="S14" s="60">
        <f t="shared" si="5"/>
        <v>12370</v>
      </c>
      <c r="T14" s="73"/>
      <c r="U14" s="73"/>
      <c r="V14" s="60">
        <v>12370</v>
      </c>
    </row>
    <row r="15" spans="1:22" s="2" customFormat="1" ht="18">
      <c r="A15" s="25">
        <v>5</v>
      </c>
      <c r="B15" s="26" t="s">
        <v>30</v>
      </c>
      <c r="C15" s="25" t="s">
        <v>31</v>
      </c>
      <c r="D15" s="25"/>
      <c r="E15" s="25"/>
      <c r="F15" s="27"/>
      <c r="G15" s="37"/>
      <c r="H15" s="57"/>
      <c r="I15" s="57"/>
      <c r="J15" s="37"/>
      <c r="K15" s="60">
        <f t="shared" si="3"/>
        <v>21180</v>
      </c>
      <c r="L15" s="57"/>
      <c r="M15" s="57"/>
      <c r="N15" s="60">
        <v>21180</v>
      </c>
      <c r="O15" s="60">
        <f t="shared" si="4"/>
        <v>21180</v>
      </c>
      <c r="P15" s="57"/>
      <c r="Q15" s="57"/>
      <c r="R15" s="60">
        <v>21180</v>
      </c>
      <c r="S15" s="60">
        <f t="shared" si="5"/>
        <v>11130</v>
      </c>
      <c r="T15" s="57"/>
      <c r="U15" s="57"/>
      <c r="V15" s="60">
        <v>11130</v>
      </c>
    </row>
    <row r="16" spans="1:22" s="1" customFormat="1" ht="18">
      <c r="A16" s="25">
        <v>6</v>
      </c>
      <c r="B16" s="26" t="s">
        <v>32</v>
      </c>
      <c r="C16" s="25" t="s">
        <v>33</v>
      </c>
      <c r="D16" s="25"/>
      <c r="E16" s="25"/>
      <c r="F16" s="27"/>
      <c r="G16" s="37"/>
      <c r="H16" s="55"/>
      <c r="I16" s="55"/>
      <c r="J16" s="37"/>
      <c r="K16" s="60">
        <f t="shared" si="3"/>
        <v>24840</v>
      </c>
      <c r="L16" s="73"/>
      <c r="M16" s="73"/>
      <c r="N16" s="60">
        <v>24840</v>
      </c>
      <c r="O16" s="60">
        <f t="shared" si="4"/>
        <v>24840</v>
      </c>
      <c r="P16" s="73"/>
      <c r="Q16" s="73"/>
      <c r="R16" s="60">
        <v>24840</v>
      </c>
      <c r="S16" s="60">
        <f t="shared" si="5"/>
        <v>13053</v>
      </c>
      <c r="T16" s="73"/>
      <c r="U16" s="73"/>
      <c r="V16" s="60">
        <v>13053</v>
      </c>
    </row>
    <row r="17" spans="1:22" s="2" customFormat="1" ht="18">
      <c r="A17" s="25">
        <v>7</v>
      </c>
      <c r="B17" s="26" t="s">
        <v>34</v>
      </c>
      <c r="C17" s="25" t="s">
        <v>35</v>
      </c>
      <c r="D17" s="25"/>
      <c r="E17" s="25"/>
      <c r="F17" s="27"/>
      <c r="G17" s="37"/>
      <c r="H17" s="57"/>
      <c r="I17" s="57"/>
      <c r="J17" s="37"/>
      <c r="K17" s="60">
        <f t="shared" si="3"/>
        <v>24480</v>
      </c>
      <c r="L17" s="57"/>
      <c r="M17" s="57"/>
      <c r="N17" s="60">
        <v>24480</v>
      </c>
      <c r="O17" s="60">
        <f t="shared" si="4"/>
        <v>24480</v>
      </c>
      <c r="P17" s="57"/>
      <c r="Q17" s="57"/>
      <c r="R17" s="60">
        <v>24480</v>
      </c>
      <c r="S17" s="60">
        <f t="shared" si="5"/>
        <v>12864</v>
      </c>
      <c r="T17" s="57"/>
      <c r="U17" s="57"/>
      <c r="V17" s="60">
        <v>12864</v>
      </c>
    </row>
    <row r="18" spans="1:22" s="2" customFormat="1" ht="18">
      <c r="A18" s="25">
        <v>8</v>
      </c>
      <c r="B18" s="26" t="s">
        <v>36</v>
      </c>
      <c r="C18" s="25" t="s">
        <v>37</v>
      </c>
      <c r="D18" s="25"/>
      <c r="E18" s="25"/>
      <c r="F18" s="27"/>
      <c r="G18" s="37"/>
      <c r="H18" s="57"/>
      <c r="I18" s="57"/>
      <c r="J18" s="37"/>
      <c r="K18" s="60">
        <f t="shared" si="3"/>
        <v>20260</v>
      </c>
      <c r="L18" s="57"/>
      <c r="M18" s="57"/>
      <c r="N18" s="60">
        <v>20260</v>
      </c>
      <c r="O18" s="60">
        <f t="shared" si="4"/>
        <v>20260</v>
      </c>
      <c r="P18" s="57"/>
      <c r="Q18" s="57"/>
      <c r="R18" s="60">
        <v>20260</v>
      </c>
      <c r="S18" s="60">
        <f t="shared" si="5"/>
        <v>10647</v>
      </c>
      <c r="T18" s="57"/>
      <c r="U18" s="57"/>
      <c r="V18" s="60">
        <v>10647</v>
      </c>
    </row>
    <row r="19" spans="1:22" s="1" customFormat="1" ht="18">
      <c r="A19" s="25">
        <v>9</v>
      </c>
      <c r="B19" s="26" t="s">
        <v>38</v>
      </c>
      <c r="C19" s="25" t="s">
        <v>39</v>
      </c>
      <c r="D19" s="25"/>
      <c r="E19" s="25"/>
      <c r="F19" s="27"/>
      <c r="G19" s="37"/>
      <c r="H19" s="55"/>
      <c r="I19" s="55"/>
      <c r="J19" s="37"/>
      <c r="K19" s="60">
        <f t="shared" si="3"/>
        <v>21140</v>
      </c>
      <c r="L19" s="73"/>
      <c r="M19" s="73"/>
      <c r="N19" s="60">
        <v>21140</v>
      </c>
      <c r="O19" s="60">
        <f t="shared" si="4"/>
        <v>21140</v>
      </c>
      <c r="P19" s="73"/>
      <c r="Q19" s="73"/>
      <c r="R19" s="60">
        <v>21140</v>
      </c>
      <c r="S19" s="60">
        <f t="shared" si="5"/>
        <v>11109</v>
      </c>
      <c r="T19" s="73"/>
      <c r="U19" s="73"/>
      <c r="V19" s="60">
        <v>11109</v>
      </c>
    </row>
    <row r="20" spans="1:22" s="2" customFormat="1" ht="18">
      <c r="A20" s="25">
        <v>10</v>
      </c>
      <c r="B20" s="26" t="s">
        <v>40</v>
      </c>
      <c r="C20" s="25" t="s">
        <v>41</v>
      </c>
      <c r="D20" s="25"/>
      <c r="E20" s="25"/>
      <c r="F20" s="27"/>
      <c r="G20" s="37"/>
      <c r="H20" s="57"/>
      <c r="I20" s="57"/>
      <c r="J20" s="37"/>
      <c r="K20" s="60">
        <f t="shared" si="3"/>
        <v>20500</v>
      </c>
      <c r="L20" s="57"/>
      <c r="M20" s="57"/>
      <c r="N20" s="60">
        <v>20500</v>
      </c>
      <c r="O20" s="60">
        <f t="shared" si="4"/>
        <v>20500</v>
      </c>
      <c r="P20" s="57"/>
      <c r="Q20" s="57"/>
      <c r="R20" s="60">
        <v>20500</v>
      </c>
      <c r="S20" s="60">
        <f t="shared" si="5"/>
        <v>10773</v>
      </c>
      <c r="T20" s="57"/>
      <c r="U20" s="57"/>
      <c r="V20" s="60">
        <v>10773</v>
      </c>
    </row>
    <row r="21" spans="1:22" s="2" customFormat="1" ht="18">
      <c r="A21" s="25">
        <v>11</v>
      </c>
      <c r="B21" s="26" t="s">
        <v>42</v>
      </c>
      <c r="C21" s="25" t="s">
        <v>43</v>
      </c>
      <c r="D21" s="25"/>
      <c r="E21" s="25"/>
      <c r="F21" s="27"/>
      <c r="G21" s="37"/>
      <c r="H21" s="57"/>
      <c r="I21" s="57"/>
      <c r="J21" s="37"/>
      <c r="K21" s="60">
        <f t="shared" si="3"/>
        <v>21620</v>
      </c>
      <c r="L21" s="57"/>
      <c r="M21" s="57"/>
      <c r="N21" s="60">
        <v>21620</v>
      </c>
      <c r="O21" s="60">
        <f t="shared" si="4"/>
        <v>21620</v>
      </c>
      <c r="P21" s="57"/>
      <c r="Q21" s="57"/>
      <c r="R21" s="60">
        <v>21620</v>
      </c>
      <c r="S21" s="60">
        <f t="shared" si="5"/>
        <v>11361</v>
      </c>
      <c r="T21" s="57"/>
      <c r="U21" s="57"/>
      <c r="V21" s="60">
        <v>11361</v>
      </c>
    </row>
    <row r="22" spans="1:22" s="2" customFormat="1" ht="18">
      <c r="A22" s="21" t="s">
        <v>44</v>
      </c>
      <c r="B22" s="22" t="s">
        <v>45</v>
      </c>
      <c r="C22" s="16"/>
      <c r="D22" s="16"/>
      <c r="E22" s="16"/>
      <c r="F22" s="28"/>
      <c r="G22" s="58"/>
      <c r="H22" s="57"/>
      <c r="I22" s="57"/>
      <c r="J22" s="58"/>
      <c r="K22" s="48">
        <f>K23+K24+K25+K26</f>
        <v>1197310.5449999999</v>
      </c>
      <c r="L22" s="48">
        <f t="shared" ref="L22:V22" si="6">L23+L24+L25+L26</f>
        <v>0</v>
      </c>
      <c r="M22" s="48">
        <f t="shared" si="6"/>
        <v>483450.25599999999</v>
      </c>
      <c r="N22" s="48">
        <f t="shared" si="6"/>
        <v>713860.28899999999</v>
      </c>
      <c r="O22" s="48">
        <f t="shared" si="6"/>
        <v>1197310.5449999999</v>
      </c>
      <c r="P22" s="48">
        <f t="shared" si="6"/>
        <v>0</v>
      </c>
      <c r="Q22" s="48">
        <f t="shared" si="6"/>
        <v>483450.25599999999</v>
      </c>
      <c r="R22" s="48">
        <f t="shared" si="6"/>
        <v>713860.28899999999</v>
      </c>
      <c r="S22" s="48">
        <f t="shared" si="6"/>
        <v>724355.74399999995</v>
      </c>
      <c r="T22" s="48">
        <f t="shared" si="6"/>
        <v>0</v>
      </c>
      <c r="U22" s="48">
        <f t="shared" si="6"/>
        <v>376787.74400000001</v>
      </c>
      <c r="V22" s="48">
        <f t="shared" si="6"/>
        <v>347568</v>
      </c>
    </row>
    <row r="23" spans="1:22" s="2" customFormat="1" ht="18">
      <c r="A23" s="24" t="s">
        <v>3</v>
      </c>
      <c r="B23" s="29" t="s">
        <v>46</v>
      </c>
      <c r="C23" s="21"/>
      <c r="D23" s="16"/>
      <c r="E23" s="21"/>
      <c r="F23" s="19"/>
      <c r="G23" s="15"/>
      <c r="H23" s="57"/>
      <c r="I23" s="57"/>
      <c r="J23" s="15"/>
      <c r="K23" s="48">
        <f t="shared" si="3"/>
        <v>48693</v>
      </c>
      <c r="L23" s="57"/>
      <c r="M23" s="57"/>
      <c r="N23" s="48">
        <v>48693</v>
      </c>
      <c r="O23" s="48">
        <f t="shared" si="4"/>
        <v>48693</v>
      </c>
      <c r="P23" s="57"/>
      <c r="Q23" s="57"/>
      <c r="R23" s="48">
        <v>48693</v>
      </c>
      <c r="S23" s="48">
        <f t="shared" si="5"/>
        <v>20000</v>
      </c>
      <c r="T23" s="57"/>
      <c r="U23" s="57"/>
      <c r="V23" s="48">
        <v>20000</v>
      </c>
    </row>
    <row r="24" spans="1:22" s="2" customFormat="1" ht="67.2">
      <c r="A24" s="24" t="s">
        <v>4</v>
      </c>
      <c r="B24" s="22" t="s">
        <v>47</v>
      </c>
      <c r="C24" s="23"/>
      <c r="D24" s="21"/>
      <c r="E24" s="21"/>
      <c r="F24" s="19"/>
      <c r="G24" s="15"/>
      <c r="H24" s="57"/>
      <c r="I24" s="57"/>
      <c r="J24" s="15"/>
      <c r="K24" s="48">
        <f t="shared" si="3"/>
        <v>5000</v>
      </c>
      <c r="L24" s="57"/>
      <c r="M24" s="57"/>
      <c r="N24" s="48">
        <v>5000</v>
      </c>
      <c r="O24" s="48">
        <f t="shared" si="4"/>
        <v>5000</v>
      </c>
      <c r="P24" s="57"/>
      <c r="Q24" s="57"/>
      <c r="R24" s="48">
        <v>5000</v>
      </c>
      <c r="S24" s="48">
        <f t="shared" si="5"/>
        <v>5000</v>
      </c>
      <c r="T24" s="57"/>
      <c r="U24" s="57"/>
      <c r="V24" s="48">
        <v>5000</v>
      </c>
    </row>
    <row r="25" spans="1:22" s="2" customFormat="1" ht="33.6">
      <c r="A25" s="24" t="s">
        <v>48</v>
      </c>
      <c r="B25" s="22" t="s">
        <v>49</v>
      </c>
      <c r="C25" s="23"/>
      <c r="D25" s="21"/>
      <c r="E25" s="21"/>
      <c r="F25" s="19"/>
      <c r="G25" s="15"/>
      <c r="H25" s="57"/>
      <c r="I25" s="57"/>
      <c r="J25" s="15"/>
      <c r="K25" s="48">
        <f t="shared" si="3"/>
        <v>36294.213000000003</v>
      </c>
      <c r="L25" s="57"/>
      <c r="M25" s="57"/>
      <c r="N25" s="48">
        <v>36294.213000000003</v>
      </c>
      <c r="O25" s="48">
        <f t="shared" si="4"/>
        <v>36294.213000000003</v>
      </c>
      <c r="P25" s="57"/>
      <c r="Q25" s="57"/>
      <c r="R25" s="48">
        <v>36294.213000000003</v>
      </c>
      <c r="S25" s="48">
        <f t="shared" si="5"/>
        <v>40000</v>
      </c>
      <c r="T25" s="57"/>
      <c r="U25" s="57"/>
      <c r="V25" s="48">
        <v>40000</v>
      </c>
    </row>
    <row r="26" spans="1:22" ht="16.8">
      <c r="A26" s="24" t="s">
        <v>50</v>
      </c>
      <c r="B26" s="22" t="s">
        <v>51</v>
      </c>
      <c r="C26" s="23"/>
      <c r="D26" s="21"/>
      <c r="E26" s="21"/>
      <c r="F26" s="19"/>
      <c r="G26" s="15"/>
      <c r="H26" s="59"/>
      <c r="I26" s="59"/>
      <c r="J26" s="15"/>
      <c r="K26" s="48">
        <f>K27</f>
        <v>1107323.3319999999</v>
      </c>
      <c r="L26" s="48">
        <f t="shared" ref="L26:V26" si="7">L27</f>
        <v>0</v>
      </c>
      <c r="M26" s="48">
        <f t="shared" si="7"/>
        <v>483450.25599999999</v>
      </c>
      <c r="N26" s="48">
        <f t="shared" si="7"/>
        <v>623873.076</v>
      </c>
      <c r="O26" s="48">
        <f t="shared" si="7"/>
        <v>1107323.3319999999</v>
      </c>
      <c r="P26" s="48">
        <f t="shared" si="7"/>
        <v>0</v>
      </c>
      <c r="Q26" s="48">
        <f t="shared" si="7"/>
        <v>483450.25599999999</v>
      </c>
      <c r="R26" s="48">
        <f t="shared" si="7"/>
        <v>623873.076</v>
      </c>
      <c r="S26" s="48">
        <f t="shared" si="7"/>
        <v>659355.74399999995</v>
      </c>
      <c r="T26" s="48">
        <f t="shared" si="7"/>
        <v>0</v>
      </c>
      <c r="U26" s="48">
        <f t="shared" si="7"/>
        <v>376787.74400000001</v>
      </c>
      <c r="V26" s="48">
        <f t="shared" si="7"/>
        <v>282568</v>
      </c>
    </row>
    <row r="27" spans="1:22" ht="16.8">
      <c r="A27" s="24" t="s">
        <v>52</v>
      </c>
      <c r="B27" s="22" t="s">
        <v>53</v>
      </c>
      <c r="C27" s="23"/>
      <c r="D27" s="21"/>
      <c r="E27" s="21"/>
      <c r="F27" s="19"/>
      <c r="G27" s="15"/>
      <c r="H27" s="59"/>
      <c r="I27" s="59"/>
      <c r="J27" s="15"/>
      <c r="K27" s="48">
        <f>SUM(K28:K97)</f>
        <v>1107323.3319999999</v>
      </c>
      <c r="L27" s="48">
        <f>SUM(L28:L97)</f>
        <v>0</v>
      </c>
      <c r="M27" s="48">
        <f>SUM(M28:M97)</f>
        <v>483450.25599999999</v>
      </c>
      <c r="N27" s="48">
        <f>SUM(N28:N97)</f>
        <v>623873.076</v>
      </c>
      <c r="O27" s="48">
        <f>SUM(O28:O97)</f>
        <v>1107323.3319999999</v>
      </c>
      <c r="P27" s="48">
        <f>SUM(P28:P97)</f>
        <v>0</v>
      </c>
      <c r="Q27" s="48">
        <f>SUM(Q28:Q97)</f>
        <v>483450.25599999999</v>
      </c>
      <c r="R27" s="48">
        <f>SUM(R28:R97)</f>
        <v>623873.076</v>
      </c>
      <c r="S27" s="48">
        <f>SUM(S28:S97)</f>
        <v>659355.74399999995</v>
      </c>
      <c r="T27" s="48">
        <f>SUM(T28:T97)</f>
        <v>0</v>
      </c>
      <c r="U27" s="48">
        <f>SUM(U28:U97)</f>
        <v>376787.74400000001</v>
      </c>
      <c r="V27" s="48">
        <f>SUM(V28:V97)</f>
        <v>282568</v>
      </c>
    </row>
    <row r="28" spans="1:22" ht="16.8">
      <c r="A28" s="21"/>
      <c r="B28" s="22" t="s">
        <v>54</v>
      </c>
      <c r="C28" s="23"/>
      <c r="D28" s="21"/>
      <c r="E28" s="21"/>
      <c r="F28" s="19"/>
      <c r="G28" s="15"/>
      <c r="H28" s="59"/>
      <c r="I28" s="59"/>
      <c r="J28" s="15"/>
      <c r="K28" s="48"/>
      <c r="L28" s="76"/>
      <c r="M28" s="76"/>
      <c r="N28" s="48"/>
      <c r="O28" s="48"/>
      <c r="P28" s="76"/>
      <c r="Q28" s="76"/>
      <c r="R28" s="48"/>
      <c r="S28" s="48"/>
      <c r="T28" s="76"/>
      <c r="U28" s="76"/>
      <c r="V28" s="48"/>
    </row>
    <row r="29" spans="1:22" ht="50.4">
      <c r="A29" s="31">
        <v>1</v>
      </c>
      <c r="B29" s="35" t="s">
        <v>55</v>
      </c>
      <c r="C29" s="34" t="s">
        <v>31</v>
      </c>
      <c r="D29" s="31"/>
      <c r="E29" s="31" t="s">
        <v>57</v>
      </c>
      <c r="F29" s="20"/>
      <c r="G29" s="60">
        <v>29535.008999999998</v>
      </c>
      <c r="H29" s="59"/>
      <c r="I29" s="59"/>
      <c r="J29" s="60">
        <v>16666.998599999999</v>
      </c>
      <c r="K29" s="60">
        <f t="shared" si="3"/>
        <v>2000</v>
      </c>
      <c r="L29" s="76"/>
      <c r="M29" s="76"/>
      <c r="N29" s="60">
        <v>2000</v>
      </c>
      <c r="O29" s="60">
        <f t="shared" si="4"/>
        <v>2000</v>
      </c>
      <c r="P29" s="76"/>
      <c r="Q29" s="76"/>
      <c r="R29" s="60">
        <v>2000</v>
      </c>
      <c r="S29" s="60">
        <f t="shared" si="5"/>
        <v>8000</v>
      </c>
      <c r="T29" s="76"/>
      <c r="U29" s="76"/>
      <c r="V29" s="60">
        <v>8000</v>
      </c>
    </row>
    <row r="30" spans="1:22" ht="16.8">
      <c r="A30" s="21"/>
      <c r="B30" s="22" t="s">
        <v>58</v>
      </c>
      <c r="C30" s="23"/>
      <c r="D30" s="21"/>
      <c r="E30" s="21"/>
      <c r="F30" s="19"/>
      <c r="G30" s="15"/>
      <c r="H30" s="59"/>
      <c r="I30" s="59"/>
      <c r="J30" s="15"/>
      <c r="K30" s="48"/>
      <c r="L30" s="76"/>
      <c r="M30" s="76"/>
      <c r="N30" s="48"/>
      <c r="O30" s="48"/>
      <c r="P30" s="76"/>
      <c r="Q30" s="76"/>
      <c r="R30" s="48"/>
      <c r="S30" s="48"/>
      <c r="T30" s="76"/>
      <c r="U30" s="76"/>
      <c r="V30" s="48"/>
    </row>
    <row r="31" spans="1:22" ht="67.2">
      <c r="A31" s="31">
        <v>1</v>
      </c>
      <c r="B31" s="36" t="s">
        <v>59</v>
      </c>
      <c r="C31" s="34" t="s">
        <v>31</v>
      </c>
      <c r="D31" s="31" t="s">
        <v>60</v>
      </c>
      <c r="E31" s="31" t="s">
        <v>61</v>
      </c>
      <c r="F31" s="20" t="s">
        <v>62</v>
      </c>
      <c r="G31" s="60">
        <v>30017.048999999999</v>
      </c>
      <c r="H31" s="59"/>
      <c r="I31" s="59"/>
      <c r="J31" s="60">
        <v>14622.525000000001</v>
      </c>
      <c r="K31" s="60">
        <f t="shared" si="3"/>
        <v>9000</v>
      </c>
      <c r="L31" s="76"/>
      <c r="M31" s="76"/>
      <c r="N31" s="60">
        <v>9000</v>
      </c>
      <c r="O31" s="60">
        <f t="shared" si="4"/>
        <v>9000</v>
      </c>
      <c r="P31" s="76"/>
      <c r="Q31" s="76"/>
      <c r="R31" s="60">
        <v>9000</v>
      </c>
      <c r="S31" s="60">
        <f t="shared" si="5"/>
        <v>5623</v>
      </c>
      <c r="T31" s="76"/>
      <c r="U31" s="76"/>
      <c r="V31" s="60">
        <v>5623</v>
      </c>
    </row>
    <row r="32" spans="1:22" ht="67.2">
      <c r="A32" s="31">
        <v>2</v>
      </c>
      <c r="B32" s="35" t="s">
        <v>63</v>
      </c>
      <c r="C32" s="34" t="s">
        <v>25</v>
      </c>
      <c r="D32" s="31" t="s">
        <v>64</v>
      </c>
      <c r="E32" s="31" t="s">
        <v>61</v>
      </c>
      <c r="F32" s="27" t="s">
        <v>65</v>
      </c>
      <c r="G32" s="37">
        <v>26718.108</v>
      </c>
      <c r="H32" s="59"/>
      <c r="I32" s="59"/>
      <c r="J32" s="37">
        <v>4232.7030000000004</v>
      </c>
      <c r="K32" s="60">
        <f t="shared" si="3"/>
        <v>2500</v>
      </c>
      <c r="L32" s="76"/>
      <c r="M32" s="76"/>
      <c r="N32" s="60">
        <v>2500</v>
      </c>
      <c r="O32" s="60">
        <f t="shared" si="4"/>
        <v>2500</v>
      </c>
      <c r="P32" s="76"/>
      <c r="Q32" s="76"/>
      <c r="R32" s="60">
        <v>2500</v>
      </c>
      <c r="S32" s="60">
        <f t="shared" si="5"/>
        <v>1733</v>
      </c>
      <c r="T32" s="76"/>
      <c r="U32" s="76"/>
      <c r="V32" s="60">
        <v>1733</v>
      </c>
    </row>
    <row r="33" spans="1:22" ht="50.4">
      <c r="A33" s="31">
        <v>3</v>
      </c>
      <c r="B33" s="26" t="s">
        <v>66</v>
      </c>
      <c r="C33" s="37" t="s">
        <v>25</v>
      </c>
      <c r="D33" s="31" t="s">
        <v>67</v>
      </c>
      <c r="E33" s="31" t="s">
        <v>68</v>
      </c>
      <c r="F33" s="27" t="s">
        <v>69</v>
      </c>
      <c r="G33" s="37">
        <v>14464.994000000001</v>
      </c>
      <c r="H33" s="59"/>
      <c r="I33" s="59"/>
      <c r="J33" s="37">
        <v>3137</v>
      </c>
      <c r="K33" s="60">
        <f t="shared" si="3"/>
        <v>1625.318</v>
      </c>
      <c r="L33" s="76"/>
      <c r="M33" s="76"/>
      <c r="N33" s="60">
        <v>1625.318</v>
      </c>
      <c r="O33" s="60">
        <f t="shared" si="4"/>
        <v>1625.318</v>
      </c>
      <c r="P33" s="76"/>
      <c r="Q33" s="76"/>
      <c r="R33" s="60">
        <v>1625.318</v>
      </c>
      <c r="S33" s="60">
        <f t="shared" si="5"/>
        <v>1511</v>
      </c>
      <c r="T33" s="76"/>
      <c r="U33" s="76"/>
      <c r="V33" s="60">
        <v>1511</v>
      </c>
    </row>
    <row r="34" spans="1:22" ht="84">
      <c r="A34" s="31">
        <v>4</v>
      </c>
      <c r="B34" s="36" t="s">
        <v>70</v>
      </c>
      <c r="C34" s="37" t="s">
        <v>33</v>
      </c>
      <c r="D34" s="25" t="s">
        <v>71</v>
      </c>
      <c r="E34" s="37" t="s">
        <v>72</v>
      </c>
      <c r="F34" s="27" t="s">
        <v>73</v>
      </c>
      <c r="G34" s="37">
        <v>14024.618</v>
      </c>
      <c r="H34" s="59"/>
      <c r="I34" s="59"/>
      <c r="J34" s="37">
        <v>2910</v>
      </c>
      <c r="K34" s="60">
        <f t="shared" si="3"/>
        <v>1875.904</v>
      </c>
      <c r="L34" s="76"/>
      <c r="M34" s="76"/>
      <c r="N34" s="60">
        <v>1875.904</v>
      </c>
      <c r="O34" s="60">
        <f t="shared" si="4"/>
        <v>1875.904</v>
      </c>
      <c r="P34" s="76"/>
      <c r="Q34" s="76"/>
      <c r="R34" s="60">
        <v>1875.904</v>
      </c>
      <c r="S34" s="60">
        <f t="shared" si="5"/>
        <v>1034</v>
      </c>
      <c r="T34" s="76"/>
      <c r="U34" s="76"/>
      <c r="V34" s="60">
        <v>1034</v>
      </c>
    </row>
    <row r="35" spans="1:22" ht="100.8">
      <c r="A35" s="31">
        <v>5</v>
      </c>
      <c r="B35" s="35" t="s">
        <v>74</v>
      </c>
      <c r="C35" s="34" t="s">
        <v>27</v>
      </c>
      <c r="D35" s="31" t="s">
        <v>75</v>
      </c>
      <c r="E35" s="31" t="s">
        <v>76</v>
      </c>
      <c r="F35" s="20" t="s">
        <v>77</v>
      </c>
      <c r="G35" s="60">
        <v>14075.395</v>
      </c>
      <c r="H35" s="59"/>
      <c r="I35" s="59"/>
      <c r="J35" s="60">
        <v>5182.0985000000001</v>
      </c>
      <c r="K35" s="60">
        <f t="shared" si="3"/>
        <v>1700</v>
      </c>
      <c r="L35" s="76"/>
      <c r="M35" s="76"/>
      <c r="N35" s="60">
        <v>1700</v>
      </c>
      <c r="O35" s="60">
        <f t="shared" si="4"/>
        <v>1700</v>
      </c>
      <c r="P35" s="76"/>
      <c r="Q35" s="76"/>
      <c r="R35" s="60">
        <v>1700</v>
      </c>
      <c r="S35" s="60">
        <f t="shared" si="5"/>
        <v>3482</v>
      </c>
      <c r="T35" s="76"/>
      <c r="U35" s="76"/>
      <c r="V35" s="60">
        <v>3482</v>
      </c>
    </row>
    <row r="36" spans="1:22" ht="67.2">
      <c r="A36" s="31">
        <v>6</v>
      </c>
      <c r="B36" s="36" t="s">
        <v>78</v>
      </c>
      <c r="C36" s="37" t="s">
        <v>33</v>
      </c>
      <c r="D36" s="25" t="s">
        <v>79</v>
      </c>
      <c r="E36" s="37" t="s">
        <v>80</v>
      </c>
      <c r="F36" s="27" t="s">
        <v>81</v>
      </c>
      <c r="G36" s="37">
        <v>43282.148999999998</v>
      </c>
      <c r="H36" s="59"/>
      <c r="I36" s="59"/>
      <c r="J36" s="37">
        <v>11348.7</v>
      </c>
      <c r="K36" s="60">
        <f t="shared" si="3"/>
        <v>6900</v>
      </c>
      <c r="L36" s="76"/>
      <c r="M36" s="76"/>
      <c r="N36" s="60">
        <v>6900</v>
      </c>
      <c r="O36" s="60">
        <f t="shared" si="4"/>
        <v>6900</v>
      </c>
      <c r="P36" s="76"/>
      <c r="Q36" s="76"/>
      <c r="R36" s="60">
        <v>6900</v>
      </c>
      <c r="S36" s="60">
        <f t="shared" si="5"/>
        <v>4400</v>
      </c>
      <c r="T36" s="76"/>
      <c r="U36" s="76"/>
      <c r="V36" s="60">
        <v>4400</v>
      </c>
    </row>
    <row r="37" spans="1:22" ht="100.8">
      <c r="A37" s="31">
        <v>7</v>
      </c>
      <c r="B37" s="35" t="s">
        <v>82</v>
      </c>
      <c r="C37" s="34" t="s">
        <v>27</v>
      </c>
      <c r="D37" s="31" t="s">
        <v>83</v>
      </c>
      <c r="E37" s="31" t="s">
        <v>84</v>
      </c>
      <c r="F37" s="20" t="s">
        <v>85</v>
      </c>
      <c r="G37" s="60">
        <v>283852.00099999999</v>
      </c>
      <c r="H37" s="59"/>
      <c r="I37" s="59"/>
      <c r="J37" s="60">
        <v>87951.964999999997</v>
      </c>
      <c r="K37" s="60">
        <f t="shared" si="3"/>
        <v>28114.544999999998</v>
      </c>
      <c r="L37" s="76"/>
      <c r="M37" s="76"/>
      <c r="N37" s="60">
        <v>28114.544999999998</v>
      </c>
      <c r="O37" s="60">
        <f t="shared" si="4"/>
        <v>28114.544999999998</v>
      </c>
      <c r="P37" s="76"/>
      <c r="Q37" s="76"/>
      <c r="R37" s="60">
        <v>28114.544999999998</v>
      </c>
      <c r="S37" s="60">
        <f t="shared" si="5"/>
        <v>12500</v>
      </c>
      <c r="T37" s="76"/>
      <c r="U37" s="76"/>
      <c r="V37" s="60">
        <v>12500</v>
      </c>
    </row>
    <row r="38" spans="1:22" ht="84">
      <c r="A38" s="31">
        <v>8</v>
      </c>
      <c r="B38" s="36" t="s">
        <v>86</v>
      </c>
      <c r="C38" s="37" t="s">
        <v>87</v>
      </c>
      <c r="D38" s="25" t="s">
        <v>88</v>
      </c>
      <c r="E38" s="37" t="s">
        <v>80</v>
      </c>
      <c r="F38" s="27" t="s">
        <v>89</v>
      </c>
      <c r="G38" s="37">
        <v>27869.444</v>
      </c>
      <c r="H38" s="59"/>
      <c r="I38" s="59"/>
      <c r="J38" s="37">
        <v>6800</v>
      </c>
      <c r="K38" s="60">
        <f t="shared" si="3"/>
        <v>3500</v>
      </c>
      <c r="L38" s="76"/>
      <c r="M38" s="76"/>
      <c r="N38" s="60">
        <v>3500</v>
      </c>
      <c r="O38" s="60">
        <f t="shared" si="4"/>
        <v>3500</v>
      </c>
      <c r="P38" s="76"/>
      <c r="Q38" s="76"/>
      <c r="R38" s="60">
        <v>3500</v>
      </c>
      <c r="S38" s="60">
        <f t="shared" si="5"/>
        <v>2951</v>
      </c>
      <c r="T38" s="76"/>
      <c r="U38" s="76"/>
      <c r="V38" s="60">
        <v>2951</v>
      </c>
    </row>
    <row r="39" spans="1:22" ht="67.2">
      <c r="A39" s="31">
        <v>9</v>
      </c>
      <c r="B39" s="26" t="s">
        <v>90</v>
      </c>
      <c r="C39" s="37" t="s">
        <v>25</v>
      </c>
      <c r="D39" s="31" t="s">
        <v>91</v>
      </c>
      <c r="E39" s="31" t="s">
        <v>61</v>
      </c>
      <c r="F39" s="27" t="s">
        <v>92</v>
      </c>
      <c r="G39" s="37">
        <v>69479.67</v>
      </c>
      <c r="H39" s="59"/>
      <c r="I39" s="59"/>
      <c r="J39" s="37">
        <v>24700</v>
      </c>
      <c r="K39" s="60">
        <f t="shared" si="3"/>
        <v>6000</v>
      </c>
      <c r="L39" s="76"/>
      <c r="M39" s="76"/>
      <c r="N39" s="60">
        <v>6000</v>
      </c>
      <c r="O39" s="60">
        <f t="shared" si="4"/>
        <v>6000</v>
      </c>
      <c r="P39" s="76"/>
      <c r="Q39" s="76"/>
      <c r="R39" s="60">
        <v>6000</v>
      </c>
      <c r="S39" s="60">
        <f t="shared" si="5"/>
        <v>12000</v>
      </c>
      <c r="T39" s="76"/>
      <c r="U39" s="76"/>
      <c r="V39" s="60">
        <v>12000</v>
      </c>
    </row>
    <row r="40" spans="1:22" ht="67.2">
      <c r="A40" s="31">
        <v>10</v>
      </c>
      <c r="B40" s="26" t="s">
        <v>93</v>
      </c>
      <c r="C40" s="25" t="s">
        <v>25</v>
      </c>
      <c r="D40" s="25" t="s">
        <v>94</v>
      </c>
      <c r="E40" s="25" t="s">
        <v>68</v>
      </c>
      <c r="F40" s="27" t="s">
        <v>95</v>
      </c>
      <c r="G40" s="37">
        <v>69137.649000000005</v>
      </c>
      <c r="H40" s="59"/>
      <c r="I40" s="59"/>
      <c r="J40" s="37">
        <v>19500</v>
      </c>
      <c r="K40" s="60">
        <f t="shared" si="3"/>
        <v>5000</v>
      </c>
      <c r="L40" s="76"/>
      <c r="M40" s="76"/>
      <c r="N40" s="60">
        <v>5000</v>
      </c>
      <c r="O40" s="60">
        <f t="shared" si="4"/>
        <v>5000</v>
      </c>
      <c r="P40" s="76"/>
      <c r="Q40" s="76"/>
      <c r="R40" s="60">
        <v>5000</v>
      </c>
      <c r="S40" s="60">
        <f t="shared" si="5"/>
        <v>8000</v>
      </c>
      <c r="T40" s="76"/>
      <c r="U40" s="76"/>
      <c r="V40" s="60">
        <v>8000</v>
      </c>
    </row>
    <row r="41" spans="1:22" ht="50.4">
      <c r="A41" s="31">
        <v>11</v>
      </c>
      <c r="B41" s="35" t="s">
        <v>96</v>
      </c>
      <c r="C41" s="34" t="s">
        <v>43</v>
      </c>
      <c r="D41" s="31"/>
      <c r="E41" s="31" t="s">
        <v>57</v>
      </c>
      <c r="F41" s="20" t="s">
        <v>97</v>
      </c>
      <c r="G41" s="60">
        <v>42862.557999999997</v>
      </c>
      <c r="H41" s="59"/>
      <c r="I41" s="59"/>
      <c r="J41" s="17">
        <v>29519.200000000001</v>
      </c>
      <c r="K41" s="60">
        <f t="shared" si="3"/>
        <v>5000</v>
      </c>
      <c r="L41" s="76"/>
      <c r="M41" s="76"/>
      <c r="N41" s="60">
        <v>5000</v>
      </c>
      <c r="O41" s="60">
        <f t="shared" si="4"/>
        <v>5000</v>
      </c>
      <c r="P41" s="76"/>
      <c r="Q41" s="76"/>
      <c r="R41" s="60">
        <v>5000</v>
      </c>
      <c r="S41" s="60">
        <f t="shared" si="5"/>
        <v>12000</v>
      </c>
      <c r="T41" s="76"/>
      <c r="U41" s="76"/>
      <c r="V41" s="60">
        <v>12000</v>
      </c>
    </row>
    <row r="42" spans="1:22" ht="33.6">
      <c r="A42" s="31">
        <v>12</v>
      </c>
      <c r="B42" s="36" t="s">
        <v>98</v>
      </c>
      <c r="C42" s="37" t="s">
        <v>25</v>
      </c>
      <c r="D42" s="25" t="s">
        <v>99</v>
      </c>
      <c r="E42" s="37" t="s">
        <v>68</v>
      </c>
      <c r="F42" s="27" t="s">
        <v>100</v>
      </c>
      <c r="G42" s="37">
        <v>69087.188999999998</v>
      </c>
      <c r="H42" s="59"/>
      <c r="I42" s="59"/>
      <c r="J42" s="37">
        <v>20051.680499999999</v>
      </c>
      <c r="K42" s="60">
        <f t="shared" si="3"/>
        <v>9000</v>
      </c>
      <c r="L42" s="76"/>
      <c r="M42" s="76"/>
      <c r="N42" s="60">
        <v>9000</v>
      </c>
      <c r="O42" s="60">
        <f t="shared" si="4"/>
        <v>9000</v>
      </c>
      <c r="P42" s="76"/>
      <c r="Q42" s="76"/>
      <c r="R42" s="60">
        <v>9000</v>
      </c>
      <c r="S42" s="60">
        <f t="shared" si="5"/>
        <v>6000</v>
      </c>
      <c r="T42" s="76"/>
      <c r="U42" s="76"/>
      <c r="V42" s="60">
        <v>6000</v>
      </c>
    </row>
    <row r="43" spans="1:22" ht="33.6">
      <c r="A43" s="31">
        <v>13</v>
      </c>
      <c r="B43" s="35" t="s">
        <v>101</v>
      </c>
      <c r="C43" s="34" t="s">
        <v>35</v>
      </c>
      <c r="D43" s="31"/>
      <c r="E43" s="31" t="s">
        <v>57</v>
      </c>
      <c r="F43" s="20" t="s">
        <v>102</v>
      </c>
      <c r="G43" s="60">
        <v>35650.733</v>
      </c>
      <c r="H43" s="59"/>
      <c r="I43" s="59"/>
      <c r="J43" s="60">
        <v>14000</v>
      </c>
      <c r="K43" s="60">
        <f t="shared" si="3"/>
        <v>4000</v>
      </c>
      <c r="L43" s="76"/>
      <c r="M43" s="76"/>
      <c r="N43" s="60">
        <v>4000</v>
      </c>
      <c r="O43" s="60">
        <f t="shared" si="4"/>
        <v>4000</v>
      </c>
      <c r="P43" s="76"/>
      <c r="Q43" s="76"/>
      <c r="R43" s="60">
        <v>4000</v>
      </c>
      <c r="S43" s="60">
        <f t="shared" si="5"/>
        <v>5000</v>
      </c>
      <c r="T43" s="76"/>
      <c r="U43" s="76"/>
      <c r="V43" s="60">
        <v>5000</v>
      </c>
    </row>
    <row r="44" spans="1:22" ht="50.4">
      <c r="A44" s="31">
        <v>14</v>
      </c>
      <c r="B44" s="36" t="s">
        <v>103</v>
      </c>
      <c r="C44" s="34" t="s">
        <v>29</v>
      </c>
      <c r="D44" s="31" t="s">
        <v>104</v>
      </c>
      <c r="E44" s="31" t="s">
        <v>80</v>
      </c>
      <c r="F44" s="20" t="s">
        <v>105</v>
      </c>
      <c r="G44" s="60">
        <v>35142.421999999999</v>
      </c>
      <c r="H44" s="59"/>
      <c r="I44" s="59"/>
      <c r="J44" s="60">
        <v>22198</v>
      </c>
      <c r="K44" s="60">
        <f t="shared" si="3"/>
        <v>7250</v>
      </c>
      <c r="L44" s="76"/>
      <c r="M44" s="76"/>
      <c r="N44" s="60">
        <v>7250</v>
      </c>
      <c r="O44" s="60">
        <f t="shared" si="4"/>
        <v>7250</v>
      </c>
      <c r="P44" s="76"/>
      <c r="Q44" s="76"/>
      <c r="R44" s="60">
        <v>7250</v>
      </c>
      <c r="S44" s="60">
        <f t="shared" si="5"/>
        <v>1439</v>
      </c>
      <c r="T44" s="76"/>
      <c r="U44" s="76"/>
      <c r="V44" s="60">
        <v>1439</v>
      </c>
    </row>
    <row r="45" spans="1:22" ht="16.8">
      <c r="A45" s="31">
        <v>15</v>
      </c>
      <c r="B45" s="35" t="s">
        <v>106</v>
      </c>
      <c r="C45" s="34" t="s">
        <v>29</v>
      </c>
      <c r="D45" s="31"/>
      <c r="E45" s="31" t="s">
        <v>57</v>
      </c>
      <c r="F45" s="20"/>
      <c r="G45" s="60">
        <v>22567.884999999998</v>
      </c>
      <c r="H45" s="59"/>
      <c r="I45" s="59"/>
      <c r="J45" s="60">
        <v>10000</v>
      </c>
      <c r="K45" s="60">
        <f t="shared" si="3"/>
        <v>3000</v>
      </c>
      <c r="L45" s="76"/>
      <c r="M45" s="76"/>
      <c r="N45" s="60">
        <v>3000</v>
      </c>
      <c r="O45" s="60">
        <f t="shared" si="4"/>
        <v>3000</v>
      </c>
      <c r="P45" s="76"/>
      <c r="Q45" s="76"/>
      <c r="R45" s="60">
        <v>3000</v>
      </c>
      <c r="S45" s="60">
        <f t="shared" si="5"/>
        <v>3550</v>
      </c>
      <c r="T45" s="76"/>
      <c r="U45" s="76"/>
      <c r="V45" s="60">
        <v>3550</v>
      </c>
    </row>
    <row r="46" spans="1:22" ht="50.4">
      <c r="A46" s="31">
        <v>16</v>
      </c>
      <c r="B46" s="35" t="s">
        <v>107</v>
      </c>
      <c r="C46" s="34" t="s">
        <v>39</v>
      </c>
      <c r="D46" s="31" t="s">
        <v>108</v>
      </c>
      <c r="E46" s="31" t="s">
        <v>68</v>
      </c>
      <c r="F46" s="27" t="s">
        <v>109</v>
      </c>
      <c r="G46" s="37">
        <v>25786.756000000001</v>
      </c>
      <c r="H46" s="59"/>
      <c r="I46" s="59"/>
      <c r="J46" s="37">
        <v>16428.2886</v>
      </c>
      <c r="K46" s="60">
        <f t="shared" si="3"/>
        <v>2579.1180000000004</v>
      </c>
      <c r="L46" s="76"/>
      <c r="M46" s="76"/>
      <c r="N46" s="60">
        <v>2579.1180000000004</v>
      </c>
      <c r="O46" s="60">
        <f t="shared" si="4"/>
        <v>2579.1180000000004</v>
      </c>
      <c r="P46" s="76"/>
      <c r="Q46" s="76"/>
      <c r="R46" s="60">
        <v>2579.1180000000004</v>
      </c>
      <c r="S46" s="60">
        <f t="shared" si="5"/>
        <v>1180</v>
      </c>
      <c r="T46" s="76"/>
      <c r="U46" s="76"/>
      <c r="V46" s="60">
        <v>1180</v>
      </c>
    </row>
    <row r="47" spans="1:22" ht="33.6">
      <c r="A47" s="31">
        <v>17</v>
      </c>
      <c r="B47" s="35" t="s">
        <v>589</v>
      </c>
      <c r="C47" s="34"/>
      <c r="D47" s="31"/>
      <c r="E47" s="31"/>
      <c r="F47" s="27"/>
      <c r="G47" s="37"/>
      <c r="H47" s="59"/>
      <c r="I47" s="59"/>
      <c r="J47" s="37"/>
      <c r="K47" s="60">
        <f t="shared" si="3"/>
        <v>0</v>
      </c>
      <c r="L47" s="76"/>
      <c r="M47" s="76"/>
      <c r="N47" s="60"/>
      <c r="O47" s="60">
        <f t="shared" si="4"/>
        <v>0</v>
      </c>
      <c r="P47" s="76"/>
      <c r="Q47" s="76"/>
      <c r="R47" s="60"/>
      <c r="S47" s="60">
        <f t="shared" si="5"/>
        <v>62238</v>
      </c>
      <c r="T47" s="76"/>
      <c r="U47" s="76">
        <v>62238</v>
      </c>
      <c r="V47" s="60"/>
    </row>
    <row r="48" spans="1:22" ht="33.6">
      <c r="A48" s="31">
        <v>18</v>
      </c>
      <c r="B48" s="35" t="s">
        <v>590</v>
      </c>
      <c r="C48" s="34"/>
      <c r="D48" s="31"/>
      <c r="E48" s="31"/>
      <c r="F48" s="27"/>
      <c r="G48" s="37"/>
      <c r="H48" s="59"/>
      <c r="I48" s="59"/>
      <c r="J48" s="37"/>
      <c r="K48" s="60">
        <f t="shared" si="3"/>
        <v>0</v>
      </c>
      <c r="L48" s="76"/>
      <c r="M48" s="76"/>
      <c r="N48" s="60"/>
      <c r="O48" s="60">
        <f t="shared" si="4"/>
        <v>0</v>
      </c>
      <c r="P48" s="76"/>
      <c r="Q48" s="76"/>
      <c r="R48" s="60"/>
      <c r="S48" s="60">
        <f t="shared" si="5"/>
        <v>27500</v>
      </c>
      <c r="T48" s="76"/>
      <c r="U48" s="76">
        <v>27500</v>
      </c>
      <c r="V48" s="60"/>
    </row>
    <row r="49" spans="1:22" ht="33.6">
      <c r="A49" s="21"/>
      <c r="B49" s="39" t="s">
        <v>110</v>
      </c>
      <c r="C49" s="21"/>
      <c r="D49" s="21"/>
      <c r="E49" s="21"/>
      <c r="F49" s="19"/>
      <c r="G49" s="15"/>
      <c r="H49" s="59"/>
      <c r="I49" s="59"/>
      <c r="J49" s="15"/>
      <c r="K49" s="48"/>
      <c r="L49" s="76"/>
      <c r="M49" s="76"/>
      <c r="N49" s="48"/>
      <c r="O49" s="48"/>
      <c r="P49" s="76"/>
      <c r="Q49" s="76"/>
      <c r="R49" s="48"/>
      <c r="S49" s="48"/>
      <c r="T49" s="76"/>
      <c r="U49" s="76"/>
      <c r="V49" s="48"/>
    </row>
    <row r="50" spans="1:22" ht="50.4">
      <c r="A50" s="31">
        <v>1</v>
      </c>
      <c r="B50" s="26" t="s">
        <v>111</v>
      </c>
      <c r="C50" s="25" t="s">
        <v>25</v>
      </c>
      <c r="D50" s="25" t="s">
        <v>113</v>
      </c>
      <c r="E50" s="25" t="s">
        <v>61</v>
      </c>
      <c r="F50" s="27" t="s">
        <v>114</v>
      </c>
      <c r="G50" s="52">
        <v>19777.628000000001</v>
      </c>
      <c r="H50" s="59"/>
      <c r="I50" s="59"/>
      <c r="J50" s="52">
        <v>4826.6790000000001</v>
      </c>
      <c r="K50" s="60">
        <f t="shared" si="3"/>
        <v>1550.81</v>
      </c>
      <c r="L50" s="76"/>
      <c r="M50" s="76"/>
      <c r="N50" s="60">
        <v>1550.81</v>
      </c>
      <c r="O50" s="60">
        <f t="shared" si="4"/>
        <v>1550.81</v>
      </c>
      <c r="P50" s="76"/>
      <c r="Q50" s="76"/>
      <c r="R50" s="60">
        <v>1550.81</v>
      </c>
      <c r="S50" s="60">
        <f t="shared" si="5"/>
        <v>3276</v>
      </c>
      <c r="T50" s="76"/>
      <c r="U50" s="76"/>
      <c r="V50" s="60">
        <v>3276</v>
      </c>
    </row>
    <row r="51" spans="1:22" ht="50.4">
      <c r="A51" s="31">
        <v>2</v>
      </c>
      <c r="B51" s="26" t="s">
        <v>115</v>
      </c>
      <c r="C51" s="25" t="s">
        <v>25</v>
      </c>
      <c r="D51" s="25" t="s">
        <v>116</v>
      </c>
      <c r="E51" s="25" t="s">
        <v>61</v>
      </c>
      <c r="F51" s="27" t="s">
        <v>117</v>
      </c>
      <c r="G51" s="52">
        <v>13626.643</v>
      </c>
      <c r="H51" s="59"/>
      <c r="I51" s="59"/>
      <c r="J51" s="52">
        <v>3614.3420000000001</v>
      </c>
      <c r="K51" s="60">
        <f t="shared" si="3"/>
        <v>1200</v>
      </c>
      <c r="L51" s="76"/>
      <c r="M51" s="76"/>
      <c r="N51" s="60">
        <v>1200</v>
      </c>
      <c r="O51" s="60">
        <f t="shared" si="4"/>
        <v>1200</v>
      </c>
      <c r="P51" s="76"/>
      <c r="Q51" s="76"/>
      <c r="R51" s="60">
        <v>1200</v>
      </c>
      <c r="S51" s="60">
        <f t="shared" si="5"/>
        <v>2414</v>
      </c>
      <c r="T51" s="76"/>
      <c r="U51" s="76"/>
      <c r="V51" s="60">
        <v>2414</v>
      </c>
    </row>
    <row r="52" spans="1:22" ht="67.2">
      <c r="A52" s="31">
        <v>4</v>
      </c>
      <c r="B52" s="35" t="s">
        <v>118</v>
      </c>
      <c r="C52" s="34" t="s">
        <v>27</v>
      </c>
      <c r="D52" s="31" t="s">
        <v>119</v>
      </c>
      <c r="E52" s="31" t="s">
        <v>120</v>
      </c>
      <c r="F52" s="20" t="s">
        <v>121</v>
      </c>
      <c r="G52" s="60">
        <v>4938.7879999999996</v>
      </c>
      <c r="H52" s="59"/>
      <c r="I52" s="59"/>
      <c r="J52" s="60">
        <v>910</v>
      </c>
      <c r="K52" s="60">
        <f t="shared" si="3"/>
        <v>450</v>
      </c>
      <c r="L52" s="76"/>
      <c r="M52" s="76"/>
      <c r="N52" s="60">
        <v>450</v>
      </c>
      <c r="O52" s="60">
        <f t="shared" si="4"/>
        <v>450</v>
      </c>
      <c r="P52" s="76"/>
      <c r="Q52" s="76"/>
      <c r="R52" s="60">
        <v>450</v>
      </c>
      <c r="S52" s="60">
        <f t="shared" si="5"/>
        <v>460</v>
      </c>
      <c r="T52" s="76"/>
      <c r="U52" s="76"/>
      <c r="V52" s="60">
        <v>460</v>
      </c>
    </row>
    <row r="53" spans="1:22" ht="33.6">
      <c r="A53" s="31">
        <v>5</v>
      </c>
      <c r="B53" s="35" t="s">
        <v>122</v>
      </c>
      <c r="C53" s="37" t="s">
        <v>43</v>
      </c>
      <c r="D53" s="25"/>
      <c r="E53" s="31" t="s">
        <v>72</v>
      </c>
      <c r="F53" s="27" t="s">
        <v>123</v>
      </c>
      <c r="G53" s="61">
        <v>14999.512000000001</v>
      </c>
      <c r="H53" s="59"/>
      <c r="I53" s="59"/>
      <c r="J53" s="61">
        <v>9630</v>
      </c>
      <c r="K53" s="60">
        <f t="shared" si="3"/>
        <v>3000</v>
      </c>
      <c r="L53" s="76"/>
      <c r="M53" s="76"/>
      <c r="N53" s="60">
        <v>3000</v>
      </c>
      <c r="O53" s="60">
        <f t="shared" si="4"/>
        <v>3000</v>
      </c>
      <c r="P53" s="76"/>
      <c r="Q53" s="76"/>
      <c r="R53" s="60">
        <v>3000</v>
      </c>
      <c r="S53" s="60">
        <f t="shared" si="5"/>
        <v>4500</v>
      </c>
      <c r="T53" s="76"/>
      <c r="U53" s="76"/>
      <c r="V53" s="60">
        <v>4500</v>
      </c>
    </row>
    <row r="54" spans="1:22" ht="16.8">
      <c r="A54" s="21"/>
      <c r="B54" s="22" t="s">
        <v>124</v>
      </c>
      <c r="C54" s="23"/>
      <c r="D54" s="21"/>
      <c r="E54" s="21"/>
      <c r="F54" s="19"/>
      <c r="G54" s="48"/>
      <c r="H54" s="59"/>
      <c r="I54" s="59"/>
      <c r="J54" s="48"/>
      <c r="K54" s="48"/>
      <c r="L54" s="76"/>
      <c r="M54" s="76"/>
      <c r="N54" s="48"/>
      <c r="O54" s="48"/>
      <c r="P54" s="76"/>
      <c r="Q54" s="76"/>
      <c r="R54" s="48"/>
      <c r="S54" s="48"/>
      <c r="T54" s="76"/>
      <c r="U54" s="76"/>
      <c r="V54" s="48"/>
    </row>
    <row r="55" spans="1:22" ht="134.4">
      <c r="A55" s="31">
        <v>1</v>
      </c>
      <c r="B55" s="36" t="s">
        <v>125</v>
      </c>
      <c r="C55" s="34" t="s">
        <v>29</v>
      </c>
      <c r="D55" s="31"/>
      <c r="E55" s="31" t="s">
        <v>57</v>
      </c>
      <c r="F55" s="20" t="s">
        <v>126</v>
      </c>
      <c r="G55" s="60">
        <v>8000</v>
      </c>
      <c r="H55" s="59"/>
      <c r="I55" s="59"/>
      <c r="J55" s="60">
        <v>8000</v>
      </c>
      <c r="K55" s="60">
        <f t="shared" si="3"/>
        <v>2000</v>
      </c>
      <c r="L55" s="76"/>
      <c r="M55" s="76"/>
      <c r="N55" s="60">
        <v>2000</v>
      </c>
      <c r="O55" s="60">
        <f t="shared" si="4"/>
        <v>2000</v>
      </c>
      <c r="P55" s="76"/>
      <c r="Q55" s="76"/>
      <c r="R55" s="60">
        <v>2000</v>
      </c>
      <c r="S55" s="60">
        <f t="shared" si="5"/>
        <v>3000</v>
      </c>
      <c r="T55" s="76"/>
      <c r="U55" s="76"/>
      <c r="V55" s="60">
        <v>3000</v>
      </c>
    </row>
    <row r="56" spans="1:22" ht="50.4">
      <c r="A56" s="21"/>
      <c r="B56" s="41" t="s">
        <v>127</v>
      </c>
      <c r="C56" s="23"/>
      <c r="D56" s="21"/>
      <c r="E56" s="21"/>
      <c r="F56" s="19"/>
      <c r="G56" s="48"/>
      <c r="H56" s="59"/>
      <c r="I56" s="59"/>
      <c r="J56" s="48"/>
      <c r="K56" s="48"/>
      <c r="L56" s="76"/>
      <c r="M56" s="76"/>
      <c r="N56" s="48"/>
      <c r="O56" s="48"/>
      <c r="P56" s="76"/>
      <c r="Q56" s="76"/>
      <c r="R56" s="48"/>
      <c r="S56" s="48"/>
      <c r="T56" s="76"/>
      <c r="U56" s="76"/>
      <c r="V56" s="48"/>
    </row>
    <row r="57" spans="1:22" ht="67.2">
      <c r="A57" s="31">
        <v>1</v>
      </c>
      <c r="B57" s="35" t="s">
        <v>128</v>
      </c>
      <c r="C57" s="34" t="s">
        <v>27</v>
      </c>
      <c r="D57" s="31" t="s">
        <v>129</v>
      </c>
      <c r="E57" s="31" t="s">
        <v>76</v>
      </c>
      <c r="F57" s="20" t="s">
        <v>130</v>
      </c>
      <c r="G57" s="60">
        <v>14972.076999999999</v>
      </c>
      <c r="H57" s="59"/>
      <c r="I57" s="59"/>
      <c r="J57" s="60">
        <v>4955.8549999999996</v>
      </c>
      <c r="K57" s="60">
        <f t="shared" si="3"/>
        <v>1600</v>
      </c>
      <c r="L57" s="76"/>
      <c r="M57" s="76"/>
      <c r="N57" s="60">
        <v>1600</v>
      </c>
      <c r="O57" s="60">
        <f t="shared" si="4"/>
        <v>1600</v>
      </c>
      <c r="P57" s="76"/>
      <c r="Q57" s="76"/>
      <c r="R57" s="60">
        <v>1600</v>
      </c>
      <c r="S57" s="60">
        <f t="shared" si="5"/>
        <v>3356</v>
      </c>
      <c r="T57" s="76"/>
      <c r="U57" s="76"/>
      <c r="V57" s="60">
        <v>3356</v>
      </c>
    </row>
    <row r="58" spans="1:22" ht="168">
      <c r="A58" s="31">
        <v>2</v>
      </c>
      <c r="B58" s="26" t="s">
        <v>131</v>
      </c>
      <c r="C58" s="34" t="s">
        <v>25</v>
      </c>
      <c r="D58" s="31" t="s">
        <v>132</v>
      </c>
      <c r="E58" s="31" t="s">
        <v>133</v>
      </c>
      <c r="F58" s="27" t="s">
        <v>134</v>
      </c>
      <c r="G58" s="61">
        <v>24953.917399999998</v>
      </c>
      <c r="H58" s="59"/>
      <c r="I58" s="59"/>
      <c r="J58" s="61">
        <v>4532</v>
      </c>
      <c r="K58" s="60">
        <f t="shared" si="3"/>
        <v>1500</v>
      </c>
      <c r="L58" s="76"/>
      <c r="M58" s="76"/>
      <c r="N58" s="60">
        <v>1500</v>
      </c>
      <c r="O58" s="60">
        <f t="shared" si="4"/>
        <v>1500</v>
      </c>
      <c r="P58" s="76"/>
      <c r="Q58" s="76"/>
      <c r="R58" s="60">
        <v>1500</v>
      </c>
      <c r="S58" s="60">
        <f t="shared" si="5"/>
        <v>3032</v>
      </c>
      <c r="T58" s="76"/>
      <c r="U58" s="76"/>
      <c r="V58" s="60">
        <v>3032</v>
      </c>
    </row>
    <row r="59" spans="1:22" ht="33.6">
      <c r="A59" s="31">
        <v>3</v>
      </c>
      <c r="B59" s="26" t="s">
        <v>135</v>
      </c>
      <c r="C59" s="25" t="s">
        <v>35</v>
      </c>
      <c r="D59" s="25" t="s">
        <v>136</v>
      </c>
      <c r="E59" s="25" t="s">
        <v>61</v>
      </c>
      <c r="F59" s="27" t="s">
        <v>137</v>
      </c>
      <c r="G59" s="52">
        <v>14805.7</v>
      </c>
      <c r="H59" s="59"/>
      <c r="I59" s="59"/>
      <c r="J59" s="52">
        <v>4865</v>
      </c>
      <c r="K59" s="60">
        <f t="shared" si="3"/>
        <v>2500</v>
      </c>
      <c r="L59" s="76"/>
      <c r="M59" s="76"/>
      <c r="N59" s="60">
        <v>2500</v>
      </c>
      <c r="O59" s="60">
        <f t="shared" si="4"/>
        <v>2500</v>
      </c>
      <c r="P59" s="76"/>
      <c r="Q59" s="76"/>
      <c r="R59" s="60">
        <v>2500</v>
      </c>
      <c r="S59" s="60">
        <f t="shared" si="5"/>
        <v>2364</v>
      </c>
      <c r="T59" s="76"/>
      <c r="U59" s="76"/>
      <c r="V59" s="60">
        <v>2364</v>
      </c>
    </row>
    <row r="60" spans="1:22" ht="33.6">
      <c r="A60" s="31">
        <v>4</v>
      </c>
      <c r="B60" s="35" t="s">
        <v>138</v>
      </c>
      <c r="C60" s="34" t="s">
        <v>25</v>
      </c>
      <c r="D60" s="31" t="s">
        <v>139</v>
      </c>
      <c r="E60" s="31" t="s">
        <v>68</v>
      </c>
      <c r="F60" s="20" t="s">
        <v>140</v>
      </c>
      <c r="G60" s="60">
        <v>24517</v>
      </c>
      <c r="H60" s="59"/>
      <c r="I60" s="59"/>
      <c r="J60" s="60">
        <v>5230</v>
      </c>
      <c r="K60" s="60">
        <f t="shared" si="3"/>
        <v>3000</v>
      </c>
      <c r="L60" s="76"/>
      <c r="M60" s="76"/>
      <c r="N60" s="60">
        <v>3000</v>
      </c>
      <c r="O60" s="60">
        <f t="shared" si="4"/>
        <v>3000</v>
      </c>
      <c r="P60" s="76"/>
      <c r="Q60" s="76"/>
      <c r="R60" s="60">
        <v>3000</v>
      </c>
      <c r="S60" s="60">
        <f t="shared" si="5"/>
        <v>2230</v>
      </c>
      <c r="T60" s="76"/>
      <c r="U60" s="76"/>
      <c r="V60" s="60">
        <v>2230</v>
      </c>
    </row>
    <row r="61" spans="1:22" ht="67.2">
      <c r="A61" s="31">
        <v>5</v>
      </c>
      <c r="B61" s="35" t="s">
        <v>141</v>
      </c>
      <c r="C61" s="34" t="s">
        <v>25</v>
      </c>
      <c r="D61" s="31" t="s">
        <v>142</v>
      </c>
      <c r="E61" s="31" t="s">
        <v>143</v>
      </c>
      <c r="F61" s="20" t="s">
        <v>144</v>
      </c>
      <c r="G61" s="60">
        <v>40150</v>
      </c>
      <c r="H61" s="59"/>
      <c r="I61" s="59"/>
      <c r="J61" s="60">
        <v>10415.5</v>
      </c>
      <c r="K61" s="60">
        <f t="shared" si="3"/>
        <v>0</v>
      </c>
      <c r="L61" s="76"/>
      <c r="M61" s="76"/>
      <c r="N61" s="60">
        <v>0</v>
      </c>
      <c r="O61" s="60">
        <f t="shared" si="4"/>
        <v>0</v>
      </c>
      <c r="P61" s="76"/>
      <c r="Q61" s="76"/>
      <c r="R61" s="60">
        <v>0</v>
      </c>
      <c r="S61" s="60">
        <f t="shared" si="5"/>
        <v>1926</v>
      </c>
      <c r="T61" s="76"/>
      <c r="U61" s="76"/>
      <c r="V61" s="60">
        <v>1926</v>
      </c>
    </row>
    <row r="62" spans="1:22" ht="33.6">
      <c r="A62" s="31">
        <v>6</v>
      </c>
      <c r="B62" s="35" t="s">
        <v>145</v>
      </c>
      <c r="C62" s="34" t="s">
        <v>25</v>
      </c>
      <c r="D62" s="31" t="s">
        <v>146</v>
      </c>
      <c r="E62" s="31" t="s">
        <v>68</v>
      </c>
      <c r="F62" s="20" t="s">
        <v>147</v>
      </c>
      <c r="G62" s="60">
        <v>14874</v>
      </c>
      <c r="H62" s="59"/>
      <c r="I62" s="59"/>
      <c r="J62" s="60">
        <v>4257</v>
      </c>
      <c r="K62" s="60">
        <f t="shared" si="3"/>
        <v>2500</v>
      </c>
      <c r="L62" s="76"/>
      <c r="M62" s="76"/>
      <c r="N62" s="60">
        <v>2500</v>
      </c>
      <c r="O62" s="60">
        <f t="shared" si="4"/>
        <v>2500</v>
      </c>
      <c r="P62" s="76"/>
      <c r="Q62" s="76"/>
      <c r="R62" s="60">
        <v>2500</v>
      </c>
      <c r="S62" s="60">
        <f t="shared" si="5"/>
        <v>1757</v>
      </c>
      <c r="T62" s="76"/>
      <c r="U62" s="76"/>
      <c r="V62" s="60">
        <v>1757</v>
      </c>
    </row>
    <row r="63" spans="1:22" ht="33.6">
      <c r="A63" s="31">
        <v>7</v>
      </c>
      <c r="B63" s="35" t="s">
        <v>148</v>
      </c>
      <c r="C63" s="34" t="s">
        <v>35</v>
      </c>
      <c r="D63" s="31" t="s">
        <v>149</v>
      </c>
      <c r="E63" s="31" t="s">
        <v>133</v>
      </c>
      <c r="F63" s="20" t="s">
        <v>150</v>
      </c>
      <c r="G63" s="60">
        <v>14667.328</v>
      </c>
      <c r="H63" s="59"/>
      <c r="I63" s="59"/>
      <c r="J63" s="60">
        <v>5112</v>
      </c>
      <c r="K63" s="60">
        <f t="shared" si="3"/>
        <v>4000</v>
      </c>
      <c r="L63" s="76"/>
      <c r="M63" s="76"/>
      <c r="N63" s="60">
        <v>4000</v>
      </c>
      <c r="O63" s="60">
        <f t="shared" si="4"/>
        <v>4000</v>
      </c>
      <c r="P63" s="76"/>
      <c r="Q63" s="76"/>
      <c r="R63" s="60">
        <v>4000</v>
      </c>
      <c r="S63" s="60">
        <f t="shared" si="5"/>
        <v>1112</v>
      </c>
      <c r="T63" s="76"/>
      <c r="U63" s="76"/>
      <c r="V63" s="60">
        <v>1112</v>
      </c>
    </row>
    <row r="64" spans="1:22" ht="67.2">
      <c r="A64" s="31">
        <v>8</v>
      </c>
      <c r="B64" s="35" t="s">
        <v>151</v>
      </c>
      <c r="C64" s="34" t="s">
        <v>25</v>
      </c>
      <c r="D64" s="31" t="s">
        <v>152</v>
      </c>
      <c r="E64" s="31" t="s">
        <v>68</v>
      </c>
      <c r="F64" s="20" t="s">
        <v>153</v>
      </c>
      <c r="G64" s="60">
        <v>13825.825999999999</v>
      </c>
      <c r="H64" s="59"/>
      <c r="I64" s="59"/>
      <c r="J64" s="62">
        <v>3545</v>
      </c>
      <c r="K64" s="60">
        <f t="shared" si="3"/>
        <v>2500</v>
      </c>
      <c r="L64" s="76"/>
      <c r="M64" s="76"/>
      <c r="N64" s="60">
        <v>2500</v>
      </c>
      <c r="O64" s="60">
        <f t="shared" si="4"/>
        <v>2500</v>
      </c>
      <c r="P64" s="76"/>
      <c r="Q64" s="76"/>
      <c r="R64" s="60">
        <v>2500</v>
      </c>
      <c r="S64" s="60">
        <f t="shared" si="5"/>
        <v>1044</v>
      </c>
      <c r="T64" s="76"/>
      <c r="U64" s="76"/>
      <c r="V64" s="60">
        <v>1044</v>
      </c>
    </row>
    <row r="65" spans="1:22" ht="33.6">
      <c r="A65" s="31">
        <v>9</v>
      </c>
      <c r="B65" s="35" t="s">
        <v>154</v>
      </c>
      <c r="C65" s="34" t="s">
        <v>25</v>
      </c>
      <c r="D65" s="31" t="s">
        <v>155</v>
      </c>
      <c r="E65" s="31" t="s">
        <v>156</v>
      </c>
      <c r="F65" s="20" t="s">
        <v>157</v>
      </c>
      <c r="G65" s="60">
        <v>14775.089</v>
      </c>
      <c r="H65" s="59"/>
      <c r="I65" s="59"/>
      <c r="J65" s="60">
        <v>4120.826</v>
      </c>
      <c r="K65" s="60">
        <f t="shared" si="3"/>
        <v>3224.16</v>
      </c>
      <c r="L65" s="76"/>
      <c r="M65" s="76"/>
      <c r="N65" s="60">
        <v>3224.16</v>
      </c>
      <c r="O65" s="60">
        <f t="shared" si="4"/>
        <v>3224.16</v>
      </c>
      <c r="P65" s="76"/>
      <c r="Q65" s="76"/>
      <c r="R65" s="60">
        <v>3224.16</v>
      </c>
      <c r="S65" s="60">
        <f t="shared" si="5"/>
        <v>847</v>
      </c>
      <c r="T65" s="76"/>
      <c r="U65" s="76"/>
      <c r="V65" s="60">
        <v>847</v>
      </c>
    </row>
    <row r="66" spans="1:22" ht="67.2">
      <c r="A66" s="31">
        <v>10</v>
      </c>
      <c r="B66" s="35" t="s">
        <v>158</v>
      </c>
      <c r="C66" s="34" t="s">
        <v>159</v>
      </c>
      <c r="D66" s="31" t="s">
        <v>160</v>
      </c>
      <c r="E66" s="31" t="s">
        <v>72</v>
      </c>
      <c r="F66" s="20" t="s">
        <v>161</v>
      </c>
      <c r="G66" s="60">
        <v>12395.707</v>
      </c>
      <c r="H66" s="59"/>
      <c r="I66" s="59"/>
      <c r="J66" s="60">
        <v>8676.9948999999997</v>
      </c>
      <c r="K66" s="60">
        <f t="shared" si="3"/>
        <v>6570</v>
      </c>
      <c r="L66" s="76"/>
      <c r="M66" s="76"/>
      <c r="N66" s="60">
        <v>6570</v>
      </c>
      <c r="O66" s="60">
        <f t="shared" si="4"/>
        <v>6570</v>
      </c>
      <c r="P66" s="76"/>
      <c r="Q66" s="76"/>
      <c r="R66" s="60">
        <v>6570</v>
      </c>
      <c r="S66" s="60">
        <f t="shared" si="5"/>
        <v>2099</v>
      </c>
      <c r="T66" s="76"/>
      <c r="U66" s="76"/>
      <c r="V66" s="60">
        <v>2099</v>
      </c>
    </row>
    <row r="67" spans="1:22" ht="67.2">
      <c r="A67" s="31">
        <v>11</v>
      </c>
      <c r="B67" s="26" t="s">
        <v>162</v>
      </c>
      <c r="C67" s="34" t="s">
        <v>25</v>
      </c>
      <c r="D67" s="31" t="s">
        <v>163</v>
      </c>
      <c r="E67" s="31" t="s">
        <v>80</v>
      </c>
      <c r="F67" s="27" t="s">
        <v>164</v>
      </c>
      <c r="G67" s="61">
        <v>14667.267</v>
      </c>
      <c r="H67" s="59"/>
      <c r="I67" s="59"/>
      <c r="J67" s="61">
        <v>3778</v>
      </c>
      <c r="K67" s="60">
        <f t="shared" si="3"/>
        <v>3197.8119999999999</v>
      </c>
      <c r="L67" s="76"/>
      <c r="M67" s="76"/>
      <c r="N67" s="60">
        <v>3197.8119999999999</v>
      </c>
      <c r="O67" s="60">
        <f t="shared" si="4"/>
        <v>3197.8119999999999</v>
      </c>
      <c r="P67" s="76"/>
      <c r="Q67" s="76"/>
      <c r="R67" s="60">
        <v>3197.8119999999999</v>
      </c>
      <c r="S67" s="60">
        <f t="shared" si="5"/>
        <v>580</v>
      </c>
      <c r="T67" s="76"/>
      <c r="U67" s="76"/>
      <c r="V67" s="60">
        <v>580</v>
      </c>
    </row>
    <row r="68" spans="1:22" ht="67.2">
      <c r="A68" s="31">
        <v>12</v>
      </c>
      <c r="B68" s="35" t="s">
        <v>165</v>
      </c>
      <c r="C68" s="34" t="s">
        <v>25</v>
      </c>
      <c r="D68" s="31" t="s">
        <v>166</v>
      </c>
      <c r="E68" s="31" t="s">
        <v>61</v>
      </c>
      <c r="F68" s="20" t="s">
        <v>167</v>
      </c>
      <c r="G68" s="60">
        <v>12609.602999999999</v>
      </c>
      <c r="H68" s="59"/>
      <c r="I68" s="59"/>
      <c r="J68" s="60">
        <v>2735</v>
      </c>
      <c r="K68" s="60">
        <f t="shared" si="3"/>
        <v>2400</v>
      </c>
      <c r="L68" s="76"/>
      <c r="M68" s="76"/>
      <c r="N68" s="60">
        <v>2400</v>
      </c>
      <c r="O68" s="60">
        <f t="shared" si="4"/>
        <v>2400</v>
      </c>
      <c r="P68" s="76"/>
      <c r="Q68" s="76"/>
      <c r="R68" s="60">
        <v>2400</v>
      </c>
      <c r="S68" s="60">
        <f t="shared" si="5"/>
        <v>335</v>
      </c>
      <c r="T68" s="76"/>
      <c r="U68" s="76"/>
      <c r="V68" s="60">
        <v>335</v>
      </c>
    </row>
    <row r="69" spans="1:22" ht="67.2">
      <c r="A69" s="31">
        <v>13</v>
      </c>
      <c r="B69" s="35" t="s">
        <v>168</v>
      </c>
      <c r="C69" s="34" t="s">
        <v>27</v>
      </c>
      <c r="D69" s="31" t="s">
        <v>169</v>
      </c>
      <c r="E69" s="31" t="s">
        <v>143</v>
      </c>
      <c r="F69" s="20" t="s">
        <v>170</v>
      </c>
      <c r="G69" s="60">
        <v>44239.663</v>
      </c>
      <c r="H69" s="59"/>
      <c r="I69" s="59"/>
      <c r="J69" s="60">
        <v>16391.292000000001</v>
      </c>
      <c r="K69" s="60">
        <f t="shared" si="3"/>
        <v>13724</v>
      </c>
      <c r="L69" s="76"/>
      <c r="M69" s="76"/>
      <c r="N69" s="60">
        <v>13724</v>
      </c>
      <c r="O69" s="60">
        <f t="shared" si="4"/>
        <v>13724</v>
      </c>
      <c r="P69" s="76"/>
      <c r="Q69" s="76"/>
      <c r="R69" s="60">
        <v>13724</v>
      </c>
      <c r="S69" s="60">
        <f t="shared" si="5"/>
        <v>2667</v>
      </c>
      <c r="T69" s="76"/>
      <c r="U69" s="76"/>
      <c r="V69" s="60">
        <v>2667</v>
      </c>
    </row>
    <row r="70" spans="1:22" ht="50.4">
      <c r="A70" s="31">
        <v>14</v>
      </c>
      <c r="B70" s="35" t="s">
        <v>171</v>
      </c>
      <c r="C70" s="34" t="s">
        <v>25</v>
      </c>
      <c r="D70" s="31"/>
      <c r="E70" s="31" t="s">
        <v>172</v>
      </c>
      <c r="F70" s="20"/>
      <c r="G70" s="17">
        <v>75240</v>
      </c>
      <c r="H70" s="59"/>
      <c r="I70" s="59"/>
      <c r="J70" s="17">
        <v>55000</v>
      </c>
      <c r="K70" s="60">
        <f t="shared" si="3"/>
        <v>1200</v>
      </c>
      <c r="L70" s="76"/>
      <c r="M70" s="76"/>
      <c r="N70" s="60">
        <v>1200</v>
      </c>
      <c r="O70" s="60">
        <f t="shared" si="4"/>
        <v>1200</v>
      </c>
      <c r="P70" s="76"/>
      <c r="Q70" s="76"/>
      <c r="R70" s="60">
        <v>1200</v>
      </c>
      <c r="S70" s="60">
        <f t="shared" si="5"/>
        <v>18000</v>
      </c>
      <c r="T70" s="76"/>
      <c r="U70" s="76"/>
      <c r="V70" s="60">
        <v>18000</v>
      </c>
    </row>
    <row r="71" spans="1:22" ht="33.6">
      <c r="A71" s="31">
        <v>15</v>
      </c>
      <c r="B71" s="32" t="s">
        <v>173</v>
      </c>
      <c r="C71" s="34" t="s">
        <v>35</v>
      </c>
      <c r="D71" s="31" t="s">
        <v>174</v>
      </c>
      <c r="E71" s="31" t="s">
        <v>80</v>
      </c>
      <c r="F71" s="20"/>
      <c r="G71" s="17">
        <v>80000</v>
      </c>
      <c r="H71" s="59"/>
      <c r="I71" s="59"/>
      <c r="J71" s="17">
        <v>32100</v>
      </c>
      <c r="K71" s="60">
        <f t="shared" si="3"/>
        <v>14000</v>
      </c>
      <c r="L71" s="76"/>
      <c r="M71" s="76"/>
      <c r="N71" s="60">
        <v>14000</v>
      </c>
      <c r="O71" s="60">
        <f t="shared" si="4"/>
        <v>14000</v>
      </c>
      <c r="P71" s="76"/>
      <c r="Q71" s="76"/>
      <c r="R71" s="60">
        <v>14000</v>
      </c>
      <c r="S71" s="60">
        <f t="shared" si="5"/>
        <v>6000</v>
      </c>
      <c r="T71" s="76"/>
      <c r="U71" s="76"/>
      <c r="V71" s="60">
        <v>6000</v>
      </c>
    </row>
    <row r="72" spans="1:22" ht="33.6">
      <c r="A72" s="31">
        <v>16</v>
      </c>
      <c r="B72" s="35" t="s">
        <v>175</v>
      </c>
      <c r="C72" s="34" t="s">
        <v>33</v>
      </c>
      <c r="D72" s="31"/>
      <c r="E72" s="31" t="s">
        <v>80</v>
      </c>
      <c r="F72" s="20" t="s">
        <v>176</v>
      </c>
      <c r="G72" s="60">
        <v>66467.118000000002</v>
      </c>
      <c r="H72" s="59"/>
      <c r="I72" s="59"/>
      <c r="J72" s="60">
        <v>64724.652000000002</v>
      </c>
      <c r="K72" s="60">
        <f t="shared" si="3"/>
        <v>36183.97</v>
      </c>
      <c r="L72" s="76"/>
      <c r="M72" s="76"/>
      <c r="N72" s="60">
        <v>36183.97</v>
      </c>
      <c r="O72" s="60">
        <f t="shared" si="4"/>
        <v>36183.97</v>
      </c>
      <c r="P72" s="76"/>
      <c r="Q72" s="76"/>
      <c r="R72" s="60">
        <v>36183.97</v>
      </c>
      <c r="S72" s="60">
        <f t="shared" ref="S72:S129" si="8">T72+U72+V72</f>
        <v>14000</v>
      </c>
      <c r="T72" s="76"/>
      <c r="U72" s="76"/>
      <c r="V72" s="60">
        <v>14000</v>
      </c>
    </row>
    <row r="73" spans="1:22" ht="50.4">
      <c r="A73" s="31">
        <v>17</v>
      </c>
      <c r="B73" s="42" t="s">
        <v>177</v>
      </c>
      <c r="C73" s="37" t="s">
        <v>33</v>
      </c>
      <c r="D73" s="25" t="s">
        <v>178</v>
      </c>
      <c r="E73" s="37" t="s">
        <v>80</v>
      </c>
      <c r="F73" s="27" t="s">
        <v>179</v>
      </c>
      <c r="G73" s="37">
        <v>36999.999000000003</v>
      </c>
      <c r="H73" s="59"/>
      <c r="I73" s="59"/>
      <c r="J73" s="37">
        <v>13000</v>
      </c>
      <c r="K73" s="60">
        <f t="shared" si="3"/>
        <v>5000</v>
      </c>
      <c r="L73" s="76"/>
      <c r="M73" s="76"/>
      <c r="N73" s="60">
        <v>5000</v>
      </c>
      <c r="O73" s="60">
        <f t="shared" si="4"/>
        <v>5000</v>
      </c>
      <c r="P73" s="76"/>
      <c r="Q73" s="76"/>
      <c r="R73" s="60">
        <v>5000</v>
      </c>
      <c r="S73" s="60">
        <f t="shared" si="8"/>
        <v>6000</v>
      </c>
      <c r="T73" s="76"/>
      <c r="U73" s="76"/>
      <c r="V73" s="60">
        <v>6000</v>
      </c>
    </row>
    <row r="74" spans="1:22" ht="50.4">
      <c r="A74" s="31">
        <v>18</v>
      </c>
      <c r="B74" s="42" t="s">
        <v>180</v>
      </c>
      <c r="C74" s="34" t="s">
        <v>29</v>
      </c>
      <c r="D74" s="31" t="s">
        <v>181</v>
      </c>
      <c r="E74" s="31" t="s">
        <v>80</v>
      </c>
      <c r="F74" s="27" t="s">
        <v>182</v>
      </c>
      <c r="G74" s="37">
        <v>51191.906999999999</v>
      </c>
      <c r="H74" s="59"/>
      <c r="I74" s="59"/>
      <c r="J74" s="37">
        <v>20530.803500000002</v>
      </c>
      <c r="K74" s="60">
        <f t="shared" ref="K74:K131" si="9">SUM(L74:N74)</f>
        <v>14337.438999999998</v>
      </c>
      <c r="L74" s="76"/>
      <c r="M74" s="76"/>
      <c r="N74" s="60">
        <v>14337.438999999998</v>
      </c>
      <c r="O74" s="60">
        <f t="shared" ref="O74:O131" si="10">SUM(P74:R74)</f>
        <v>14337.438999999998</v>
      </c>
      <c r="P74" s="76"/>
      <c r="Q74" s="76"/>
      <c r="R74" s="60">
        <v>14337.438999999998</v>
      </c>
      <c r="S74" s="60">
        <f t="shared" si="8"/>
        <v>6193</v>
      </c>
      <c r="T74" s="76"/>
      <c r="U74" s="76"/>
      <c r="V74" s="60">
        <v>6193</v>
      </c>
    </row>
    <row r="75" spans="1:22" ht="67.2">
      <c r="A75" s="31">
        <v>19</v>
      </c>
      <c r="B75" s="42" t="s">
        <v>183</v>
      </c>
      <c r="C75" s="34" t="s">
        <v>39</v>
      </c>
      <c r="D75" s="31"/>
      <c r="E75" s="31" t="s">
        <v>184</v>
      </c>
      <c r="F75" s="27" t="s">
        <v>185</v>
      </c>
      <c r="G75" s="60">
        <v>4387</v>
      </c>
      <c r="H75" s="59"/>
      <c r="I75" s="59"/>
      <c r="J75" s="60">
        <v>4387</v>
      </c>
      <c r="K75" s="60">
        <f t="shared" si="9"/>
        <v>2450</v>
      </c>
      <c r="L75" s="76"/>
      <c r="M75" s="76"/>
      <c r="N75" s="60">
        <v>2450</v>
      </c>
      <c r="O75" s="60">
        <f t="shared" si="10"/>
        <v>2450</v>
      </c>
      <c r="P75" s="76"/>
      <c r="Q75" s="76"/>
      <c r="R75" s="60">
        <v>2450</v>
      </c>
      <c r="S75" s="60">
        <f t="shared" si="8"/>
        <v>750</v>
      </c>
      <c r="T75" s="76"/>
      <c r="U75" s="76"/>
      <c r="V75" s="60">
        <v>750</v>
      </c>
    </row>
    <row r="76" spans="1:22" ht="67.2">
      <c r="A76" s="31">
        <v>20</v>
      </c>
      <c r="B76" s="42" t="s">
        <v>584</v>
      </c>
      <c r="C76" s="34" t="s">
        <v>30</v>
      </c>
      <c r="D76" s="31" t="s">
        <v>591</v>
      </c>
      <c r="E76" s="31" t="s">
        <v>184</v>
      </c>
      <c r="F76" s="27" t="s">
        <v>594</v>
      </c>
      <c r="G76" s="60">
        <v>754040</v>
      </c>
      <c r="H76" s="59"/>
      <c r="I76" s="59">
        <v>550000</v>
      </c>
      <c r="J76" s="60">
        <f>G76-I76</f>
        <v>204040</v>
      </c>
      <c r="K76" s="60">
        <f t="shared" si="9"/>
        <v>578840</v>
      </c>
      <c r="L76" s="76"/>
      <c r="M76" s="76">
        <v>374800</v>
      </c>
      <c r="N76" s="60">
        <v>204040</v>
      </c>
      <c r="O76" s="60">
        <f t="shared" si="10"/>
        <v>578840</v>
      </c>
      <c r="P76" s="76"/>
      <c r="Q76" s="76">
        <v>374800</v>
      </c>
      <c r="R76" s="60">
        <v>204040</v>
      </c>
      <c r="S76" s="60">
        <f t="shared" si="8"/>
        <v>173200</v>
      </c>
      <c r="T76" s="76"/>
      <c r="U76" s="76">
        <v>173200</v>
      </c>
      <c r="V76" s="60">
        <v>0</v>
      </c>
    </row>
    <row r="77" spans="1:22" ht="33.6">
      <c r="A77" s="31">
        <v>21</v>
      </c>
      <c r="B77" s="42" t="s">
        <v>585</v>
      </c>
      <c r="C77" s="34" t="s">
        <v>41</v>
      </c>
      <c r="D77" s="31" t="s">
        <v>592</v>
      </c>
      <c r="E77" s="31" t="s">
        <v>326</v>
      </c>
      <c r="F77" s="27" t="s">
        <v>595</v>
      </c>
      <c r="G77" s="60">
        <v>220000</v>
      </c>
      <c r="H77" s="59"/>
      <c r="I77" s="59">
        <v>170000</v>
      </c>
      <c r="J77" s="60">
        <f t="shared" ref="J77:J78" si="11">G77-I77</f>
        <v>50000</v>
      </c>
      <c r="K77" s="60">
        <f t="shared" si="9"/>
        <v>92500</v>
      </c>
      <c r="L77" s="76"/>
      <c r="M77" s="76">
        <v>42500</v>
      </c>
      <c r="N77" s="60">
        <v>50000</v>
      </c>
      <c r="O77" s="60">
        <f t="shared" si="10"/>
        <v>92500</v>
      </c>
      <c r="P77" s="76"/>
      <c r="Q77" s="76">
        <v>42500</v>
      </c>
      <c r="R77" s="60">
        <v>50000</v>
      </c>
      <c r="S77" s="60">
        <f t="shared" si="8"/>
        <v>100000</v>
      </c>
      <c r="T77" s="76"/>
      <c r="U77" s="76">
        <v>100000</v>
      </c>
      <c r="V77" s="60">
        <v>0</v>
      </c>
    </row>
    <row r="78" spans="1:22" ht="33.6">
      <c r="A78" s="31">
        <v>22</v>
      </c>
      <c r="B78" s="42" t="s">
        <v>583</v>
      </c>
      <c r="C78" s="34" t="s">
        <v>27</v>
      </c>
      <c r="D78" s="31" t="s">
        <v>593</v>
      </c>
      <c r="E78" s="31" t="s">
        <v>184</v>
      </c>
      <c r="F78" s="27" t="s">
        <v>596</v>
      </c>
      <c r="G78" s="60">
        <v>113000</v>
      </c>
      <c r="H78" s="59"/>
      <c r="I78" s="59">
        <v>80000</v>
      </c>
      <c r="J78" s="60">
        <f t="shared" si="11"/>
        <v>33000</v>
      </c>
      <c r="K78" s="60">
        <f t="shared" si="9"/>
        <v>99150.255999999994</v>
      </c>
      <c r="L78" s="76"/>
      <c r="M78" s="76">
        <v>66150.255999999994</v>
      </c>
      <c r="N78" s="60">
        <v>33000</v>
      </c>
      <c r="O78" s="60">
        <f t="shared" si="10"/>
        <v>99150.255999999994</v>
      </c>
      <c r="P78" s="76"/>
      <c r="Q78" s="76">
        <v>66150.255999999994</v>
      </c>
      <c r="R78" s="60">
        <v>33000</v>
      </c>
      <c r="S78" s="60">
        <f t="shared" si="8"/>
        <v>13849.744000000006</v>
      </c>
      <c r="T78" s="76"/>
      <c r="U78" s="76">
        <v>13849.744000000006</v>
      </c>
      <c r="V78" s="60">
        <v>0</v>
      </c>
    </row>
    <row r="79" spans="1:22" ht="16.8">
      <c r="A79" s="21"/>
      <c r="B79" s="39" t="s">
        <v>608</v>
      </c>
      <c r="C79" s="23"/>
      <c r="D79" s="21"/>
      <c r="E79" s="21"/>
      <c r="F79" s="28"/>
      <c r="G79" s="48"/>
      <c r="H79" s="59"/>
      <c r="I79" s="59"/>
      <c r="J79" s="48"/>
      <c r="K79" s="48"/>
      <c r="L79" s="76"/>
      <c r="M79" s="76"/>
      <c r="N79" s="48"/>
      <c r="O79" s="48"/>
      <c r="P79" s="76"/>
      <c r="Q79" s="76"/>
      <c r="R79" s="48"/>
      <c r="S79" s="48"/>
      <c r="T79" s="76"/>
      <c r="U79" s="76"/>
      <c r="V79" s="48"/>
    </row>
    <row r="80" spans="1:22" ht="50.4">
      <c r="A80" s="31">
        <v>1</v>
      </c>
      <c r="B80" s="35" t="s">
        <v>186</v>
      </c>
      <c r="C80" s="34" t="s">
        <v>23</v>
      </c>
      <c r="D80" s="31"/>
      <c r="E80" s="31" t="s">
        <v>187</v>
      </c>
      <c r="F80" s="20" t="s">
        <v>188</v>
      </c>
      <c r="G80" s="60">
        <v>14700</v>
      </c>
      <c r="H80" s="59"/>
      <c r="I80" s="59"/>
      <c r="J80" s="60">
        <v>14700</v>
      </c>
      <c r="K80" s="60">
        <f t="shared" si="9"/>
        <v>10000</v>
      </c>
      <c r="L80" s="76"/>
      <c r="M80" s="76"/>
      <c r="N80" s="60">
        <v>10000</v>
      </c>
      <c r="O80" s="60">
        <f t="shared" si="10"/>
        <v>10000</v>
      </c>
      <c r="P80" s="76"/>
      <c r="Q80" s="76"/>
      <c r="R80" s="60">
        <v>10000</v>
      </c>
      <c r="S80" s="60">
        <f t="shared" si="8"/>
        <v>4488</v>
      </c>
      <c r="T80" s="76"/>
      <c r="U80" s="76"/>
      <c r="V80" s="60">
        <v>4488</v>
      </c>
    </row>
    <row r="81" spans="1:22" ht="33.6">
      <c r="A81" s="31">
        <v>2</v>
      </c>
      <c r="B81" s="35" t="s">
        <v>189</v>
      </c>
      <c r="C81" s="34" t="s">
        <v>23</v>
      </c>
      <c r="D81" s="31" t="s">
        <v>190</v>
      </c>
      <c r="E81" s="31" t="s">
        <v>187</v>
      </c>
      <c r="F81" s="20" t="s">
        <v>191</v>
      </c>
      <c r="G81" s="60">
        <v>5000</v>
      </c>
      <c r="H81" s="59"/>
      <c r="I81" s="59"/>
      <c r="J81" s="60">
        <v>5000</v>
      </c>
      <c r="K81" s="60">
        <f t="shared" si="9"/>
        <v>2500</v>
      </c>
      <c r="L81" s="76"/>
      <c r="M81" s="76"/>
      <c r="N81" s="60">
        <v>2500</v>
      </c>
      <c r="O81" s="60">
        <f t="shared" si="10"/>
        <v>2500</v>
      </c>
      <c r="P81" s="76"/>
      <c r="Q81" s="76"/>
      <c r="R81" s="60">
        <v>2500</v>
      </c>
      <c r="S81" s="60">
        <f t="shared" si="8"/>
        <v>2300</v>
      </c>
      <c r="T81" s="76"/>
      <c r="U81" s="76"/>
      <c r="V81" s="60">
        <v>2300</v>
      </c>
    </row>
    <row r="82" spans="1:22" ht="67.2">
      <c r="A82" s="31">
        <v>3</v>
      </c>
      <c r="B82" s="35" t="s">
        <v>192</v>
      </c>
      <c r="C82" s="31" t="s">
        <v>27</v>
      </c>
      <c r="D82" s="31" t="s">
        <v>193</v>
      </c>
      <c r="E82" s="31" t="s">
        <v>80</v>
      </c>
      <c r="F82" s="27" t="s">
        <v>194</v>
      </c>
      <c r="G82" s="60">
        <v>34612.207999999999</v>
      </c>
      <c r="H82" s="59"/>
      <c r="I82" s="59"/>
      <c r="J82" s="17">
        <v>12000</v>
      </c>
      <c r="K82" s="60">
        <f t="shared" si="9"/>
        <v>4000</v>
      </c>
      <c r="L82" s="76"/>
      <c r="M82" s="76"/>
      <c r="N82" s="60">
        <v>4000</v>
      </c>
      <c r="O82" s="60">
        <f t="shared" si="10"/>
        <v>4000</v>
      </c>
      <c r="P82" s="76"/>
      <c r="Q82" s="76"/>
      <c r="R82" s="60">
        <v>4000</v>
      </c>
      <c r="S82" s="60">
        <f t="shared" si="8"/>
        <v>8000</v>
      </c>
      <c r="T82" s="76"/>
      <c r="U82" s="76"/>
      <c r="V82" s="60">
        <v>8000</v>
      </c>
    </row>
    <row r="83" spans="1:22" ht="50.4">
      <c r="A83" s="31">
        <v>4</v>
      </c>
      <c r="B83" s="35" t="s">
        <v>195</v>
      </c>
      <c r="C83" s="34" t="s">
        <v>33</v>
      </c>
      <c r="D83" s="31" t="s">
        <v>196</v>
      </c>
      <c r="E83" s="31" t="s">
        <v>61</v>
      </c>
      <c r="F83" s="20" t="s">
        <v>197</v>
      </c>
      <c r="G83" s="60">
        <v>5000</v>
      </c>
      <c r="H83" s="59"/>
      <c r="I83" s="59"/>
      <c r="J83" s="60">
        <v>5000</v>
      </c>
      <c r="K83" s="60">
        <f t="shared" si="9"/>
        <v>4900</v>
      </c>
      <c r="L83" s="76"/>
      <c r="M83" s="76"/>
      <c r="N83" s="60">
        <v>4900</v>
      </c>
      <c r="O83" s="60">
        <f t="shared" si="10"/>
        <v>4900</v>
      </c>
      <c r="P83" s="76"/>
      <c r="Q83" s="76"/>
      <c r="R83" s="60">
        <v>4900</v>
      </c>
      <c r="S83" s="60">
        <f t="shared" si="8"/>
        <v>35</v>
      </c>
      <c r="T83" s="76"/>
      <c r="U83" s="76"/>
      <c r="V83" s="60">
        <v>35</v>
      </c>
    </row>
    <row r="84" spans="1:22" ht="33.6">
      <c r="A84" s="31">
        <v>5</v>
      </c>
      <c r="B84" s="35" t="s">
        <v>198</v>
      </c>
      <c r="C84" s="34" t="s">
        <v>23</v>
      </c>
      <c r="D84" s="31"/>
      <c r="E84" s="31" t="s">
        <v>187</v>
      </c>
      <c r="F84" s="27" t="s">
        <v>199</v>
      </c>
      <c r="G84" s="37">
        <v>3761.21</v>
      </c>
      <c r="H84" s="59"/>
      <c r="I84" s="59"/>
      <c r="J84" s="37">
        <v>3761.21</v>
      </c>
      <c r="K84" s="60">
        <f t="shared" si="9"/>
        <v>2400</v>
      </c>
      <c r="L84" s="76"/>
      <c r="M84" s="76"/>
      <c r="N84" s="60">
        <v>2400</v>
      </c>
      <c r="O84" s="60">
        <f t="shared" si="10"/>
        <v>2400</v>
      </c>
      <c r="P84" s="76"/>
      <c r="Q84" s="76"/>
      <c r="R84" s="60">
        <v>2400</v>
      </c>
      <c r="S84" s="60">
        <f t="shared" si="8"/>
        <v>600</v>
      </c>
      <c r="T84" s="76"/>
      <c r="U84" s="76"/>
      <c r="V84" s="60">
        <v>600</v>
      </c>
    </row>
    <row r="85" spans="1:22" ht="100.8">
      <c r="A85" s="31">
        <v>6</v>
      </c>
      <c r="B85" s="26" t="s">
        <v>200</v>
      </c>
      <c r="C85" s="43" t="s">
        <v>23</v>
      </c>
      <c r="D85" s="43" t="s">
        <v>201</v>
      </c>
      <c r="E85" s="43" t="s">
        <v>80</v>
      </c>
      <c r="F85" s="20" t="s">
        <v>202</v>
      </c>
      <c r="G85" s="60">
        <v>9800</v>
      </c>
      <c r="H85" s="59"/>
      <c r="I85" s="59"/>
      <c r="J85" s="60">
        <v>9800</v>
      </c>
      <c r="K85" s="60">
        <f t="shared" si="9"/>
        <v>6600</v>
      </c>
      <c r="L85" s="76"/>
      <c r="M85" s="76"/>
      <c r="N85" s="60">
        <v>6600</v>
      </c>
      <c r="O85" s="60">
        <f t="shared" si="10"/>
        <v>6600</v>
      </c>
      <c r="P85" s="76"/>
      <c r="Q85" s="76"/>
      <c r="R85" s="60">
        <v>6600</v>
      </c>
      <c r="S85" s="60">
        <f t="shared" si="8"/>
        <v>3200</v>
      </c>
      <c r="T85" s="76"/>
      <c r="U85" s="76"/>
      <c r="V85" s="60">
        <v>3200</v>
      </c>
    </row>
    <row r="86" spans="1:22" ht="33.6">
      <c r="A86" s="31">
        <v>9</v>
      </c>
      <c r="B86" s="26" t="s">
        <v>204</v>
      </c>
      <c r="C86" s="43" t="s">
        <v>23</v>
      </c>
      <c r="D86" s="17"/>
      <c r="E86" s="43" t="s">
        <v>80</v>
      </c>
      <c r="F86" s="20" t="s">
        <v>205</v>
      </c>
      <c r="G86" s="60">
        <v>75000</v>
      </c>
      <c r="H86" s="59"/>
      <c r="I86" s="59"/>
      <c r="J86" s="60">
        <v>75000</v>
      </c>
      <c r="K86" s="60">
        <f t="shared" si="9"/>
        <v>22000</v>
      </c>
      <c r="L86" s="76"/>
      <c r="M86" s="76"/>
      <c r="N86" s="60">
        <v>22000</v>
      </c>
      <c r="O86" s="60">
        <f t="shared" si="10"/>
        <v>22000</v>
      </c>
      <c r="P86" s="76"/>
      <c r="Q86" s="76"/>
      <c r="R86" s="60">
        <v>22000</v>
      </c>
      <c r="S86" s="60">
        <f t="shared" si="8"/>
        <v>27900</v>
      </c>
      <c r="T86" s="76"/>
      <c r="U86" s="76"/>
      <c r="V86" s="60">
        <v>27900</v>
      </c>
    </row>
    <row r="87" spans="1:22" ht="33.6">
      <c r="A87" s="31">
        <v>10</v>
      </c>
      <c r="B87" s="26" t="s">
        <v>206</v>
      </c>
      <c r="C87" s="43" t="s">
        <v>23</v>
      </c>
      <c r="D87" s="43" t="s">
        <v>207</v>
      </c>
      <c r="E87" s="43" t="s">
        <v>80</v>
      </c>
      <c r="F87" s="20" t="s">
        <v>208</v>
      </c>
      <c r="G87" s="60">
        <v>25000</v>
      </c>
      <c r="H87" s="59"/>
      <c r="I87" s="59"/>
      <c r="J87" s="60">
        <v>25000</v>
      </c>
      <c r="K87" s="60">
        <f t="shared" si="9"/>
        <v>12500</v>
      </c>
      <c r="L87" s="76"/>
      <c r="M87" s="76"/>
      <c r="N87" s="60">
        <v>12500</v>
      </c>
      <c r="O87" s="60">
        <f t="shared" si="10"/>
        <v>12500</v>
      </c>
      <c r="P87" s="76"/>
      <c r="Q87" s="76"/>
      <c r="R87" s="60">
        <v>12500</v>
      </c>
      <c r="S87" s="60">
        <f t="shared" si="8"/>
        <v>10000</v>
      </c>
      <c r="T87" s="76"/>
      <c r="U87" s="76"/>
      <c r="V87" s="60">
        <v>10000</v>
      </c>
    </row>
    <row r="88" spans="1:22" ht="151.19999999999999">
      <c r="A88" s="31">
        <v>11</v>
      </c>
      <c r="B88" s="35" t="s">
        <v>209</v>
      </c>
      <c r="C88" s="43" t="s">
        <v>23</v>
      </c>
      <c r="D88" s="31" t="s">
        <v>210</v>
      </c>
      <c r="E88" s="31" t="s">
        <v>72</v>
      </c>
      <c r="F88" s="20"/>
      <c r="G88" s="17">
        <v>7000</v>
      </c>
      <c r="H88" s="59"/>
      <c r="I88" s="59"/>
      <c r="J88" s="17">
        <v>7000</v>
      </c>
      <c r="K88" s="60">
        <f t="shared" si="9"/>
        <v>3000</v>
      </c>
      <c r="L88" s="76"/>
      <c r="M88" s="76"/>
      <c r="N88" s="60">
        <v>3000</v>
      </c>
      <c r="O88" s="60">
        <f t="shared" si="10"/>
        <v>3000</v>
      </c>
      <c r="P88" s="76"/>
      <c r="Q88" s="76"/>
      <c r="R88" s="60">
        <v>3000</v>
      </c>
      <c r="S88" s="60">
        <f t="shared" si="8"/>
        <v>2000</v>
      </c>
      <c r="T88" s="76"/>
      <c r="U88" s="76"/>
      <c r="V88" s="60">
        <v>2000</v>
      </c>
    </row>
    <row r="89" spans="1:22" ht="16.8">
      <c r="A89" s="31">
        <v>12</v>
      </c>
      <c r="B89" s="35" t="s">
        <v>211</v>
      </c>
      <c r="C89" s="34" t="s">
        <v>25</v>
      </c>
      <c r="D89" s="31" t="s">
        <v>212</v>
      </c>
      <c r="E89" s="31" t="s">
        <v>57</v>
      </c>
      <c r="F89" s="20"/>
      <c r="G89" s="17">
        <v>14000</v>
      </c>
      <c r="H89" s="59"/>
      <c r="I89" s="59"/>
      <c r="J89" s="63">
        <v>5512</v>
      </c>
      <c r="K89" s="60">
        <f t="shared" si="9"/>
        <v>1000</v>
      </c>
      <c r="L89" s="76"/>
      <c r="M89" s="76"/>
      <c r="N89" s="60">
        <v>1000</v>
      </c>
      <c r="O89" s="60">
        <f t="shared" si="10"/>
        <v>1000</v>
      </c>
      <c r="P89" s="76"/>
      <c r="Q89" s="76"/>
      <c r="R89" s="60">
        <v>1000</v>
      </c>
      <c r="S89" s="60">
        <f t="shared" si="8"/>
        <v>1500</v>
      </c>
      <c r="T89" s="76"/>
      <c r="U89" s="76"/>
      <c r="V89" s="60">
        <v>1500</v>
      </c>
    </row>
    <row r="90" spans="1:22" ht="67.2">
      <c r="A90" s="31">
        <v>14</v>
      </c>
      <c r="B90" s="35" t="s">
        <v>213</v>
      </c>
      <c r="C90" s="34" t="s">
        <v>214</v>
      </c>
      <c r="D90" s="31"/>
      <c r="E90" s="31" t="s">
        <v>215</v>
      </c>
      <c r="F90" s="20" t="s">
        <v>216</v>
      </c>
      <c r="G90" s="17">
        <v>406662</v>
      </c>
      <c r="H90" s="59"/>
      <c r="I90" s="59"/>
      <c r="J90" s="17">
        <v>22355</v>
      </c>
      <c r="K90" s="60">
        <f t="shared" si="9"/>
        <v>4000</v>
      </c>
      <c r="L90" s="76"/>
      <c r="M90" s="76"/>
      <c r="N90" s="60">
        <v>4000</v>
      </c>
      <c r="O90" s="60">
        <f t="shared" si="10"/>
        <v>4000</v>
      </c>
      <c r="P90" s="76"/>
      <c r="Q90" s="76"/>
      <c r="R90" s="60">
        <v>4000</v>
      </c>
      <c r="S90" s="60">
        <f t="shared" si="8"/>
        <v>14500</v>
      </c>
      <c r="T90" s="76"/>
      <c r="U90" s="76"/>
      <c r="V90" s="60">
        <v>14500</v>
      </c>
    </row>
    <row r="91" spans="1:22" ht="16.8">
      <c r="A91" s="21"/>
      <c r="B91" s="41" t="s">
        <v>217</v>
      </c>
      <c r="C91" s="23"/>
      <c r="D91" s="21"/>
      <c r="E91" s="21"/>
      <c r="F91" s="19"/>
      <c r="G91" s="15"/>
      <c r="H91" s="59"/>
      <c r="I91" s="59"/>
      <c r="J91" s="15"/>
      <c r="K91" s="48"/>
      <c r="L91" s="76"/>
      <c r="M91" s="76"/>
      <c r="N91" s="48"/>
      <c r="O91" s="48"/>
      <c r="P91" s="76"/>
      <c r="Q91" s="76"/>
      <c r="R91" s="48"/>
      <c r="S91" s="48"/>
      <c r="T91" s="76"/>
      <c r="U91" s="76"/>
      <c r="V91" s="48"/>
    </row>
    <row r="92" spans="1:22" ht="67.2">
      <c r="A92" s="31">
        <v>1</v>
      </c>
      <c r="B92" s="35" t="s">
        <v>218</v>
      </c>
      <c r="C92" s="31" t="s">
        <v>219</v>
      </c>
      <c r="D92" s="31" t="s">
        <v>112</v>
      </c>
      <c r="E92" s="31" t="s">
        <v>80</v>
      </c>
      <c r="F92" s="27" t="s">
        <v>220</v>
      </c>
      <c r="G92" s="60">
        <v>27000</v>
      </c>
      <c r="H92" s="59"/>
      <c r="I92" s="59"/>
      <c r="J92" s="60">
        <v>27000</v>
      </c>
      <c r="K92" s="60">
        <f t="shared" si="9"/>
        <v>20500</v>
      </c>
      <c r="L92" s="76"/>
      <c r="M92" s="76"/>
      <c r="N92" s="60">
        <v>20500</v>
      </c>
      <c r="O92" s="60">
        <f t="shared" si="10"/>
        <v>20500</v>
      </c>
      <c r="P92" s="76"/>
      <c r="Q92" s="76"/>
      <c r="R92" s="60">
        <v>20500</v>
      </c>
      <c r="S92" s="60">
        <f t="shared" si="8"/>
        <v>6500</v>
      </c>
      <c r="T92" s="76"/>
      <c r="U92" s="76"/>
      <c r="V92" s="60">
        <v>6500</v>
      </c>
    </row>
    <row r="93" spans="1:22" ht="67.2">
      <c r="A93" s="31">
        <v>2</v>
      </c>
      <c r="B93" s="35" t="s">
        <v>221</v>
      </c>
      <c r="C93" s="34" t="s">
        <v>23</v>
      </c>
      <c r="D93" s="31"/>
      <c r="E93" s="31" t="s">
        <v>187</v>
      </c>
      <c r="F93" s="20" t="s">
        <v>222</v>
      </c>
      <c r="G93" s="60">
        <v>4806.7809999999999</v>
      </c>
      <c r="H93" s="59"/>
      <c r="I93" s="59"/>
      <c r="J93" s="60">
        <v>4000</v>
      </c>
      <c r="K93" s="60">
        <f t="shared" si="9"/>
        <v>1500</v>
      </c>
      <c r="L93" s="76"/>
      <c r="M93" s="76"/>
      <c r="N93" s="60">
        <v>1500</v>
      </c>
      <c r="O93" s="60">
        <f t="shared" si="10"/>
        <v>1500</v>
      </c>
      <c r="P93" s="76"/>
      <c r="Q93" s="76"/>
      <c r="R93" s="60">
        <v>1500</v>
      </c>
      <c r="S93" s="60">
        <f t="shared" si="8"/>
        <v>2500</v>
      </c>
      <c r="T93" s="76"/>
      <c r="U93" s="76"/>
      <c r="V93" s="60">
        <v>2500</v>
      </c>
    </row>
    <row r="94" spans="1:22" ht="67.2">
      <c r="A94" s="31">
        <v>3</v>
      </c>
      <c r="B94" s="42" t="s">
        <v>223</v>
      </c>
      <c r="C94" s="31" t="s">
        <v>23</v>
      </c>
      <c r="D94" s="31"/>
      <c r="E94" s="31"/>
      <c r="F94" s="20"/>
      <c r="G94" s="17">
        <v>34676</v>
      </c>
      <c r="H94" s="59"/>
      <c r="I94" s="59"/>
      <c r="J94" s="17">
        <v>34676</v>
      </c>
      <c r="K94" s="60">
        <f t="shared" si="9"/>
        <v>7000</v>
      </c>
      <c r="L94" s="76"/>
      <c r="M94" s="76"/>
      <c r="N94" s="60">
        <v>7000</v>
      </c>
      <c r="O94" s="60">
        <f t="shared" si="10"/>
        <v>7000</v>
      </c>
      <c r="P94" s="76"/>
      <c r="Q94" s="76"/>
      <c r="R94" s="60">
        <v>7000</v>
      </c>
      <c r="S94" s="60">
        <f t="shared" si="8"/>
        <v>8000</v>
      </c>
      <c r="T94" s="76"/>
      <c r="U94" s="76"/>
      <c r="V94" s="60">
        <v>8000</v>
      </c>
    </row>
    <row r="95" spans="1:22" ht="16.8">
      <c r="A95" s="21"/>
      <c r="B95" s="39" t="s">
        <v>224</v>
      </c>
      <c r="C95" s="21"/>
      <c r="D95" s="21"/>
      <c r="E95" s="21"/>
      <c r="F95" s="19"/>
      <c r="G95" s="15"/>
      <c r="H95" s="59"/>
      <c r="I95" s="59"/>
      <c r="J95" s="15"/>
      <c r="K95" s="48"/>
      <c r="L95" s="76"/>
      <c r="M95" s="76"/>
      <c r="N95" s="48"/>
      <c r="O95" s="48"/>
      <c r="P95" s="76"/>
      <c r="Q95" s="76"/>
      <c r="R95" s="48"/>
      <c r="S95" s="48"/>
      <c r="T95" s="76"/>
      <c r="U95" s="76"/>
      <c r="V95" s="48"/>
    </row>
    <row r="96" spans="1:22" ht="33.6">
      <c r="A96" s="31">
        <v>1</v>
      </c>
      <c r="B96" s="35" t="s">
        <v>225</v>
      </c>
      <c r="C96" s="34" t="s">
        <v>33</v>
      </c>
      <c r="D96" s="31"/>
      <c r="E96" s="31" t="s">
        <v>187</v>
      </c>
      <c r="F96" s="20" t="s">
        <v>226</v>
      </c>
      <c r="G96" s="60">
        <v>14000</v>
      </c>
      <c r="H96" s="59"/>
      <c r="I96" s="59"/>
      <c r="J96" s="60">
        <v>14000</v>
      </c>
      <c r="K96" s="60">
        <f t="shared" si="9"/>
        <v>5300</v>
      </c>
      <c r="L96" s="76"/>
      <c r="M96" s="76"/>
      <c r="N96" s="60">
        <v>5300</v>
      </c>
      <c r="O96" s="60">
        <f t="shared" si="10"/>
        <v>5300</v>
      </c>
      <c r="P96" s="76"/>
      <c r="Q96" s="76"/>
      <c r="R96" s="60">
        <v>5300</v>
      </c>
      <c r="S96" s="60">
        <f t="shared" si="8"/>
        <v>4000</v>
      </c>
      <c r="T96" s="76"/>
      <c r="U96" s="76"/>
      <c r="V96" s="60">
        <v>4000</v>
      </c>
    </row>
    <row r="97" spans="1:22" ht="33.6">
      <c r="A97" s="31">
        <v>2</v>
      </c>
      <c r="B97" s="35" t="s">
        <v>227</v>
      </c>
      <c r="C97" s="34" t="s">
        <v>23</v>
      </c>
      <c r="D97" s="31"/>
      <c r="E97" s="31" t="s">
        <v>187</v>
      </c>
      <c r="F97" s="20"/>
      <c r="G97" s="17">
        <v>38846.57</v>
      </c>
      <c r="H97" s="59"/>
      <c r="I97" s="59"/>
      <c r="J97" s="17">
        <v>38846.57</v>
      </c>
      <c r="K97" s="60">
        <f t="shared" si="9"/>
        <v>2500</v>
      </c>
      <c r="L97" s="76"/>
      <c r="M97" s="76"/>
      <c r="N97" s="60">
        <v>2500</v>
      </c>
      <c r="O97" s="60">
        <f t="shared" si="10"/>
        <v>2500</v>
      </c>
      <c r="P97" s="76"/>
      <c r="Q97" s="76"/>
      <c r="R97" s="60">
        <v>2500</v>
      </c>
      <c r="S97" s="60">
        <f t="shared" si="8"/>
        <v>8700</v>
      </c>
      <c r="T97" s="76"/>
      <c r="U97" s="76"/>
      <c r="V97" s="60">
        <v>8700</v>
      </c>
    </row>
    <row r="98" spans="1:22" ht="33.6">
      <c r="A98" s="18" t="s">
        <v>2</v>
      </c>
      <c r="B98" s="44" t="s">
        <v>229</v>
      </c>
      <c r="C98" s="16"/>
      <c r="D98" s="16"/>
      <c r="E98" s="16"/>
      <c r="F98" s="28"/>
      <c r="G98" s="58"/>
      <c r="H98" s="59"/>
      <c r="I98" s="59"/>
      <c r="J98" s="58"/>
      <c r="K98" s="48">
        <f>K99+K111</f>
        <v>12508062.633000001</v>
      </c>
      <c r="L98" s="48">
        <f t="shared" ref="L98:V98" si="12">L99+L111</f>
        <v>0</v>
      </c>
      <c r="M98" s="48">
        <f t="shared" si="12"/>
        <v>3293767</v>
      </c>
      <c r="N98" s="48">
        <f t="shared" si="12"/>
        <v>9214295.6330000013</v>
      </c>
      <c r="O98" s="48">
        <f t="shared" si="12"/>
        <v>12508062.633000001</v>
      </c>
      <c r="P98" s="48">
        <f t="shared" si="12"/>
        <v>0</v>
      </c>
      <c r="Q98" s="48">
        <f t="shared" si="12"/>
        <v>3293767</v>
      </c>
      <c r="R98" s="48">
        <f t="shared" si="12"/>
        <v>9214295.6330000013</v>
      </c>
      <c r="S98" s="48">
        <f t="shared" si="12"/>
        <v>6759143</v>
      </c>
      <c r="T98" s="48">
        <f t="shared" si="12"/>
        <v>0</v>
      </c>
      <c r="U98" s="48">
        <f t="shared" si="12"/>
        <v>1304312</v>
      </c>
      <c r="V98" s="48">
        <f t="shared" si="12"/>
        <v>5454831</v>
      </c>
    </row>
    <row r="99" spans="1:22" ht="33.6">
      <c r="A99" s="21" t="s">
        <v>230</v>
      </c>
      <c r="B99" s="22" t="s">
        <v>21</v>
      </c>
      <c r="C99" s="23"/>
      <c r="D99" s="21"/>
      <c r="E99" s="21"/>
      <c r="F99" s="19"/>
      <c r="G99" s="48"/>
      <c r="H99" s="59"/>
      <c r="I99" s="59"/>
      <c r="J99" s="48"/>
      <c r="K99" s="48">
        <f>SUM(K100:K110)</f>
        <v>4400000</v>
      </c>
      <c r="L99" s="48">
        <f t="shared" ref="L99:V99" si="13">SUM(L100:L110)</f>
        <v>0</v>
      </c>
      <c r="M99" s="48">
        <f t="shared" si="13"/>
        <v>0</v>
      </c>
      <c r="N99" s="48">
        <f t="shared" si="13"/>
        <v>4400000</v>
      </c>
      <c r="O99" s="48">
        <f t="shared" si="13"/>
        <v>4400000</v>
      </c>
      <c r="P99" s="48">
        <f t="shared" si="13"/>
        <v>0</v>
      </c>
      <c r="Q99" s="48">
        <f t="shared" si="13"/>
        <v>0</v>
      </c>
      <c r="R99" s="48">
        <f t="shared" si="13"/>
        <v>4400000</v>
      </c>
      <c r="S99" s="48">
        <f t="shared" si="13"/>
        <v>2450000</v>
      </c>
      <c r="T99" s="48">
        <f t="shared" si="13"/>
        <v>0</v>
      </c>
      <c r="U99" s="48">
        <f t="shared" si="13"/>
        <v>0</v>
      </c>
      <c r="V99" s="48">
        <f t="shared" si="13"/>
        <v>2450000</v>
      </c>
    </row>
    <row r="100" spans="1:22" ht="16.8">
      <c r="A100" s="25">
        <v>1</v>
      </c>
      <c r="B100" s="26" t="s">
        <v>22</v>
      </c>
      <c r="C100" s="25" t="s">
        <v>23</v>
      </c>
      <c r="D100" s="25"/>
      <c r="E100" s="25"/>
      <c r="F100" s="27"/>
      <c r="G100" s="37"/>
      <c r="H100" s="59"/>
      <c r="I100" s="59"/>
      <c r="J100" s="37"/>
      <c r="K100" s="60">
        <f t="shared" si="9"/>
        <v>950000</v>
      </c>
      <c r="L100" s="76"/>
      <c r="M100" s="76"/>
      <c r="N100" s="60">
        <v>950000</v>
      </c>
      <c r="O100" s="60">
        <f t="shared" si="10"/>
        <v>950000</v>
      </c>
      <c r="P100" s="76"/>
      <c r="Q100" s="76"/>
      <c r="R100" s="60">
        <v>950000</v>
      </c>
      <c r="S100" s="60">
        <f t="shared" si="8"/>
        <v>500000</v>
      </c>
      <c r="T100" s="76"/>
      <c r="U100" s="76"/>
      <c r="V100" s="60">
        <v>500000</v>
      </c>
    </row>
    <row r="101" spans="1:22" ht="16.8">
      <c r="A101" s="25">
        <v>2</v>
      </c>
      <c r="B101" s="26" t="s">
        <v>24</v>
      </c>
      <c r="C101" s="25" t="s">
        <v>25</v>
      </c>
      <c r="D101" s="25"/>
      <c r="E101" s="25"/>
      <c r="F101" s="27"/>
      <c r="G101" s="37"/>
      <c r="H101" s="59"/>
      <c r="I101" s="59"/>
      <c r="J101" s="37"/>
      <c r="K101" s="60">
        <f t="shared" si="9"/>
        <v>1100000</v>
      </c>
      <c r="L101" s="76"/>
      <c r="M101" s="76"/>
      <c r="N101" s="60">
        <v>1100000</v>
      </c>
      <c r="O101" s="60">
        <f t="shared" si="10"/>
        <v>1100000</v>
      </c>
      <c r="P101" s="76"/>
      <c r="Q101" s="76"/>
      <c r="R101" s="60">
        <v>1100000</v>
      </c>
      <c r="S101" s="60">
        <f t="shared" si="8"/>
        <v>600000</v>
      </c>
      <c r="T101" s="76"/>
      <c r="U101" s="76"/>
      <c r="V101" s="60">
        <v>600000</v>
      </c>
    </row>
    <row r="102" spans="1:22" ht="16.8">
      <c r="A102" s="25">
        <v>3</v>
      </c>
      <c r="B102" s="26" t="s">
        <v>26</v>
      </c>
      <c r="C102" s="25" t="s">
        <v>27</v>
      </c>
      <c r="D102" s="25"/>
      <c r="E102" s="25"/>
      <c r="F102" s="27"/>
      <c r="G102" s="37"/>
      <c r="H102" s="59"/>
      <c r="I102" s="59"/>
      <c r="J102" s="37"/>
      <c r="K102" s="60">
        <f t="shared" si="9"/>
        <v>725000</v>
      </c>
      <c r="L102" s="76"/>
      <c r="M102" s="76"/>
      <c r="N102" s="60">
        <v>725000</v>
      </c>
      <c r="O102" s="60">
        <f t="shared" si="10"/>
        <v>725000</v>
      </c>
      <c r="P102" s="76"/>
      <c r="Q102" s="76"/>
      <c r="R102" s="60">
        <v>725000</v>
      </c>
      <c r="S102" s="60">
        <f t="shared" si="8"/>
        <v>425000</v>
      </c>
      <c r="T102" s="76"/>
      <c r="U102" s="76"/>
      <c r="V102" s="60">
        <v>425000</v>
      </c>
    </row>
    <row r="103" spans="1:22" ht="16.8">
      <c r="A103" s="25">
        <v>4</v>
      </c>
      <c r="B103" s="26" t="s">
        <v>28</v>
      </c>
      <c r="C103" s="25" t="s">
        <v>29</v>
      </c>
      <c r="D103" s="25"/>
      <c r="E103" s="25"/>
      <c r="F103" s="27"/>
      <c r="G103" s="37"/>
      <c r="H103" s="59"/>
      <c r="I103" s="59"/>
      <c r="J103" s="37"/>
      <c r="K103" s="60">
        <f t="shared" si="9"/>
        <v>560000</v>
      </c>
      <c r="L103" s="76"/>
      <c r="M103" s="76"/>
      <c r="N103" s="60">
        <v>560000</v>
      </c>
      <c r="O103" s="60">
        <f t="shared" si="10"/>
        <v>560000</v>
      </c>
      <c r="P103" s="76"/>
      <c r="Q103" s="76"/>
      <c r="R103" s="60">
        <v>560000</v>
      </c>
      <c r="S103" s="60">
        <f t="shared" si="8"/>
        <v>300000</v>
      </c>
      <c r="T103" s="76"/>
      <c r="U103" s="76"/>
      <c r="V103" s="60">
        <v>300000</v>
      </c>
    </row>
    <row r="104" spans="1:22" ht="16.8">
      <c r="A104" s="25">
        <v>5</v>
      </c>
      <c r="B104" s="26" t="s">
        <v>30</v>
      </c>
      <c r="C104" s="25" t="s">
        <v>31</v>
      </c>
      <c r="D104" s="25"/>
      <c r="E104" s="25"/>
      <c r="F104" s="27"/>
      <c r="G104" s="37"/>
      <c r="H104" s="59"/>
      <c r="I104" s="59"/>
      <c r="J104" s="37"/>
      <c r="K104" s="60">
        <f t="shared" si="9"/>
        <v>170000</v>
      </c>
      <c r="L104" s="76"/>
      <c r="M104" s="76"/>
      <c r="N104" s="60">
        <v>170000</v>
      </c>
      <c r="O104" s="60">
        <f t="shared" si="10"/>
        <v>170000</v>
      </c>
      <c r="P104" s="76"/>
      <c r="Q104" s="76"/>
      <c r="R104" s="60">
        <v>170000</v>
      </c>
      <c r="S104" s="60">
        <f t="shared" si="8"/>
        <v>100000</v>
      </c>
      <c r="T104" s="76"/>
      <c r="U104" s="76"/>
      <c r="V104" s="60">
        <v>100000</v>
      </c>
    </row>
    <row r="105" spans="1:22" ht="16.8">
      <c r="A105" s="25">
        <v>6</v>
      </c>
      <c r="B105" s="26" t="s">
        <v>32</v>
      </c>
      <c r="C105" s="25" t="s">
        <v>33</v>
      </c>
      <c r="D105" s="25"/>
      <c r="E105" s="25"/>
      <c r="F105" s="27"/>
      <c r="G105" s="37"/>
      <c r="H105" s="59"/>
      <c r="I105" s="59"/>
      <c r="J105" s="37"/>
      <c r="K105" s="60">
        <f t="shared" si="9"/>
        <v>475000</v>
      </c>
      <c r="L105" s="76"/>
      <c r="M105" s="76"/>
      <c r="N105" s="60">
        <v>475000</v>
      </c>
      <c r="O105" s="60">
        <f t="shared" si="10"/>
        <v>475000</v>
      </c>
      <c r="P105" s="76"/>
      <c r="Q105" s="76"/>
      <c r="R105" s="60">
        <v>475000</v>
      </c>
      <c r="S105" s="60">
        <f t="shared" si="8"/>
        <v>300000</v>
      </c>
      <c r="T105" s="76"/>
      <c r="U105" s="76"/>
      <c r="V105" s="60">
        <v>300000</v>
      </c>
    </row>
    <row r="106" spans="1:22" ht="16.8">
      <c r="A106" s="25">
        <v>7</v>
      </c>
      <c r="B106" s="26" t="s">
        <v>34</v>
      </c>
      <c r="C106" s="25" t="s">
        <v>35</v>
      </c>
      <c r="D106" s="25"/>
      <c r="E106" s="25"/>
      <c r="F106" s="27"/>
      <c r="G106" s="37"/>
      <c r="H106" s="59"/>
      <c r="I106" s="59"/>
      <c r="J106" s="37"/>
      <c r="K106" s="60">
        <f t="shared" si="9"/>
        <v>270000</v>
      </c>
      <c r="L106" s="76"/>
      <c r="M106" s="76"/>
      <c r="N106" s="60">
        <v>270000</v>
      </c>
      <c r="O106" s="60">
        <f t="shared" si="10"/>
        <v>270000</v>
      </c>
      <c r="P106" s="76"/>
      <c r="Q106" s="76"/>
      <c r="R106" s="60">
        <v>270000</v>
      </c>
      <c r="S106" s="60">
        <f t="shared" si="8"/>
        <v>150000</v>
      </c>
      <c r="T106" s="76"/>
      <c r="U106" s="76"/>
      <c r="V106" s="60">
        <v>150000</v>
      </c>
    </row>
    <row r="107" spans="1:22" ht="16.8">
      <c r="A107" s="25">
        <v>8</v>
      </c>
      <c r="B107" s="26" t="s">
        <v>36</v>
      </c>
      <c r="C107" s="25" t="s">
        <v>37</v>
      </c>
      <c r="D107" s="25"/>
      <c r="E107" s="25"/>
      <c r="F107" s="27"/>
      <c r="G107" s="37"/>
      <c r="H107" s="59"/>
      <c r="I107" s="59"/>
      <c r="J107" s="37"/>
      <c r="K107" s="60">
        <f t="shared" si="9"/>
        <v>100000</v>
      </c>
      <c r="L107" s="76"/>
      <c r="M107" s="76"/>
      <c r="N107" s="60">
        <v>100000</v>
      </c>
      <c r="O107" s="60">
        <f t="shared" si="10"/>
        <v>100000</v>
      </c>
      <c r="P107" s="76"/>
      <c r="Q107" s="76"/>
      <c r="R107" s="60">
        <v>100000</v>
      </c>
      <c r="S107" s="60">
        <f t="shared" si="8"/>
        <v>50000</v>
      </c>
      <c r="T107" s="76"/>
      <c r="U107" s="76"/>
      <c r="V107" s="60">
        <v>50000</v>
      </c>
    </row>
    <row r="108" spans="1:22" ht="16.8">
      <c r="A108" s="25">
        <v>9</v>
      </c>
      <c r="B108" s="26" t="s">
        <v>38</v>
      </c>
      <c r="C108" s="25" t="s">
        <v>39</v>
      </c>
      <c r="D108" s="25"/>
      <c r="E108" s="25"/>
      <c r="F108" s="27"/>
      <c r="G108" s="37"/>
      <c r="H108" s="59"/>
      <c r="I108" s="59"/>
      <c r="J108" s="37"/>
      <c r="K108" s="60">
        <f t="shared" si="9"/>
        <v>20000</v>
      </c>
      <c r="L108" s="76"/>
      <c r="M108" s="76"/>
      <c r="N108" s="60">
        <v>20000</v>
      </c>
      <c r="O108" s="60">
        <f t="shared" si="10"/>
        <v>20000</v>
      </c>
      <c r="P108" s="76"/>
      <c r="Q108" s="76"/>
      <c r="R108" s="60">
        <v>20000</v>
      </c>
      <c r="S108" s="60">
        <f t="shared" si="8"/>
        <v>10000</v>
      </c>
      <c r="T108" s="76"/>
      <c r="U108" s="76"/>
      <c r="V108" s="60">
        <v>10000</v>
      </c>
    </row>
    <row r="109" spans="1:22" ht="16.8">
      <c r="A109" s="25">
        <v>10</v>
      </c>
      <c r="B109" s="26" t="s">
        <v>40</v>
      </c>
      <c r="C109" s="25" t="s">
        <v>41</v>
      </c>
      <c r="D109" s="25"/>
      <c r="E109" s="25"/>
      <c r="F109" s="27"/>
      <c r="G109" s="37"/>
      <c r="H109" s="59"/>
      <c r="I109" s="59"/>
      <c r="J109" s="37"/>
      <c r="K109" s="60">
        <f t="shared" si="9"/>
        <v>10000</v>
      </c>
      <c r="L109" s="76"/>
      <c r="M109" s="76"/>
      <c r="N109" s="60">
        <v>10000</v>
      </c>
      <c r="O109" s="60">
        <f t="shared" si="10"/>
        <v>10000</v>
      </c>
      <c r="P109" s="76"/>
      <c r="Q109" s="76"/>
      <c r="R109" s="60">
        <v>10000</v>
      </c>
      <c r="S109" s="60">
        <f t="shared" si="8"/>
        <v>5000</v>
      </c>
      <c r="T109" s="76"/>
      <c r="U109" s="76"/>
      <c r="V109" s="60">
        <v>5000</v>
      </c>
    </row>
    <row r="110" spans="1:22" ht="16.8">
      <c r="A110" s="25">
        <v>11</v>
      </c>
      <c r="B110" s="26" t="s">
        <v>42</v>
      </c>
      <c r="C110" s="25" t="s">
        <v>43</v>
      </c>
      <c r="D110" s="25"/>
      <c r="E110" s="25"/>
      <c r="F110" s="27"/>
      <c r="G110" s="37"/>
      <c r="H110" s="59"/>
      <c r="I110" s="59"/>
      <c r="J110" s="37"/>
      <c r="K110" s="60">
        <f t="shared" si="9"/>
        <v>20000</v>
      </c>
      <c r="L110" s="76"/>
      <c r="M110" s="76"/>
      <c r="N110" s="60">
        <v>20000</v>
      </c>
      <c r="O110" s="60">
        <f t="shared" si="10"/>
        <v>20000</v>
      </c>
      <c r="P110" s="76"/>
      <c r="Q110" s="76"/>
      <c r="R110" s="60">
        <v>20000</v>
      </c>
      <c r="S110" s="60">
        <f t="shared" si="8"/>
        <v>10000</v>
      </c>
      <c r="T110" s="76"/>
      <c r="U110" s="76"/>
      <c r="V110" s="60">
        <v>10000</v>
      </c>
    </row>
    <row r="111" spans="1:22" ht="16.8">
      <c r="A111" s="21" t="s">
        <v>231</v>
      </c>
      <c r="B111" s="22" t="s">
        <v>45</v>
      </c>
      <c r="C111" s="16"/>
      <c r="D111" s="16"/>
      <c r="E111" s="16"/>
      <c r="F111" s="28"/>
      <c r="G111" s="58"/>
      <c r="H111" s="59"/>
      <c r="I111" s="59"/>
      <c r="J111" s="58"/>
      <c r="K111" s="48">
        <f>K112+K113+K114+K115+K116+K117+K118+K119+K120</f>
        <v>8108062.6330000004</v>
      </c>
      <c r="L111" s="48">
        <f t="shared" ref="L111:V111" si="14">L112+L113+L114+L115+L116+L117+L118+L119+L120</f>
        <v>0</v>
      </c>
      <c r="M111" s="48">
        <f t="shared" si="14"/>
        <v>3293767</v>
      </c>
      <c r="N111" s="48">
        <f t="shared" si="14"/>
        <v>4814295.6330000004</v>
      </c>
      <c r="O111" s="48">
        <f t="shared" si="14"/>
        <v>8108062.6330000004</v>
      </c>
      <c r="P111" s="48">
        <f t="shared" si="14"/>
        <v>0</v>
      </c>
      <c r="Q111" s="48">
        <f t="shared" si="14"/>
        <v>3293767</v>
      </c>
      <c r="R111" s="48">
        <f t="shared" si="14"/>
        <v>4814295.6330000004</v>
      </c>
      <c r="S111" s="48">
        <f t="shared" si="14"/>
        <v>4309143</v>
      </c>
      <c r="T111" s="48">
        <f t="shared" si="14"/>
        <v>0</v>
      </c>
      <c r="U111" s="48">
        <f t="shared" si="14"/>
        <v>1304312</v>
      </c>
      <c r="V111" s="48">
        <f t="shared" si="14"/>
        <v>3004831</v>
      </c>
    </row>
    <row r="112" spans="1:22" ht="16.8">
      <c r="A112" s="24" t="s">
        <v>3</v>
      </c>
      <c r="B112" s="22" t="s">
        <v>232</v>
      </c>
      <c r="C112" s="23"/>
      <c r="D112" s="21"/>
      <c r="E112" s="21"/>
      <c r="F112" s="19"/>
      <c r="G112" s="15"/>
      <c r="H112" s="59"/>
      <c r="I112" s="59"/>
      <c r="J112" s="15"/>
      <c r="K112" s="48">
        <f t="shared" si="9"/>
        <v>37386</v>
      </c>
      <c r="L112" s="76"/>
      <c r="M112" s="76"/>
      <c r="N112" s="48">
        <v>37386</v>
      </c>
      <c r="O112" s="48">
        <f t="shared" si="10"/>
        <v>37386</v>
      </c>
      <c r="P112" s="76"/>
      <c r="Q112" s="76"/>
      <c r="R112" s="48">
        <v>37386</v>
      </c>
      <c r="S112" s="48">
        <f t="shared" si="8"/>
        <v>31700</v>
      </c>
      <c r="T112" s="76"/>
      <c r="U112" s="76"/>
      <c r="V112" s="48">
        <v>31700</v>
      </c>
    </row>
    <row r="113" spans="1:22" ht="16.8">
      <c r="A113" s="24" t="s">
        <v>4</v>
      </c>
      <c r="B113" s="22" t="s">
        <v>233</v>
      </c>
      <c r="C113" s="23"/>
      <c r="D113" s="21"/>
      <c r="E113" s="21"/>
      <c r="F113" s="19"/>
      <c r="G113" s="15"/>
      <c r="H113" s="59"/>
      <c r="I113" s="59"/>
      <c r="J113" s="15"/>
      <c r="K113" s="48">
        <f t="shared" si="9"/>
        <v>1500</v>
      </c>
      <c r="L113" s="76"/>
      <c r="M113" s="76"/>
      <c r="N113" s="48">
        <v>1500</v>
      </c>
      <c r="O113" s="48">
        <f t="shared" si="10"/>
        <v>1500</v>
      </c>
      <c r="P113" s="76"/>
      <c r="Q113" s="76"/>
      <c r="R113" s="48">
        <v>1500</v>
      </c>
      <c r="S113" s="48">
        <f t="shared" si="8"/>
        <v>1500</v>
      </c>
      <c r="T113" s="76"/>
      <c r="U113" s="76"/>
      <c r="V113" s="48">
        <v>1500</v>
      </c>
    </row>
    <row r="114" spans="1:22" ht="33.6">
      <c r="A114" s="24" t="s">
        <v>48</v>
      </c>
      <c r="B114" s="22" t="s">
        <v>234</v>
      </c>
      <c r="C114" s="23"/>
      <c r="D114" s="21"/>
      <c r="E114" s="21"/>
      <c r="F114" s="19"/>
      <c r="G114" s="15"/>
      <c r="H114" s="59"/>
      <c r="I114" s="59"/>
      <c r="J114" s="15"/>
      <c r="K114" s="48">
        <f t="shared" si="9"/>
        <v>0</v>
      </c>
      <c r="L114" s="76"/>
      <c r="M114" s="76"/>
      <c r="N114" s="48">
        <v>0</v>
      </c>
      <c r="O114" s="48">
        <f t="shared" si="10"/>
        <v>0</v>
      </c>
      <c r="P114" s="76"/>
      <c r="Q114" s="76"/>
      <c r="R114" s="48">
        <v>0</v>
      </c>
      <c r="S114" s="48">
        <f t="shared" si="8"/>
        <v>50000</v>
      </c>
      <c r="T114" s="76"/>
      <c r="U114" s="76"/>
      <c r="V114" s="48">
        <v>50000</v>
      </c>
    </row>
    <row r="115" spans="1:22" ht="100.8">
      <c r="A115" s="24" t="s">
        <v>50</v>
      </c>
      <c r="B115" s="22" t="s">
        <v>235</v>
      </c>
      <c r="C115" s="23"/>
      <c r="D115" s="21"/>
      <c r="E115" s="21"/>
      <c r="F115" s="19"/>
      <c r="G115" s="15"/>
      <c r="H115" s="59"/>
      <c r="I115" s="59"/>
      <c r="J115" s="15"/>
      <c r="K115" s="48">
        <f t="shared" si="9"/>
        <v>1200503.0270000002</v>
      </c>
      <c r="L115" s="76"/>
      <c r="M115" s="76"/>
      <c r="N115" s="48">
        <v>1200503.0270000002</v>
      </c>
      <c r="O115" s="48">
        <f t="shared" si="10"/>
        <v>1200503.0270000002</v>
      </c>
      <c r="P115" s="76"/>
      <c r="Q115" s="76"/>
      <c r="R115" s="48">
        <v>1200503.0270000002</v>
      </c>
      <c r="S115" s="48">
        <f t="shared" si="8"/>
        <v>400000</v>
      </c>
      <c r="T115" s="76"/>
      <c r="U115" s="76"/>
      <c r="V115" s="48">
        <v>400000</v>
      </c>
    </row>
    <row r="116" spans="1:22" ht="84">
      <c r="A116" s="24" t="s">
        <v>246</v>
      </c>
      <c r="B116" s="22" t="s">
        <v>247</v>
      </c>
      <c r="C116" s="23"/>
      <c r="D116" s="21"/>
      <c r="E116" s="21"/>
      <c r="F116" s="19"/>
      <c r="G116" s="15"/>
      <c r="H116" s="59"/>
      <c r="I116" s="59"/>
      <c r="J116" s="15"/>
      <c r="K116" s="48">
        <f t="shared" si="9"/>
        <v>125965.84</v>
      </c>
      <c r="L116" s="76"/>
      <c r="M116" s="76"/>
      <c r="N116" s="48">
        <v>125965.84</v>
      </c>
      <c r="O116" s="48">
        <f t="shared" si="10"/>
        <v>125965.84</v>
      </c>
      <c r="P116" s="76"/>
      <c r="Q116" s="76"/>
      <c r="R116" s="48">
        <v>125965.84</v>
      </c>
      <c r="S116" s="48">
        <f t="shared" si="8"/>
        <v>60000</v>
      </c>
      <c r="T116" s="76"/>
      <c r="U116" s="76"/>
      <c r="V116" s="48">
        <v>60000</v>
      </c>
    </row>
    <row r="117" spans="1:22" ht="50.4">
      <c r="A117" s="24" t="s">
        <v>248</v>
      </c>
      <c r="B117" s="22" t="s">
        <v>249</v>
      </c>
      <c r="C117" s="23"/>
      <c r="D117" s="21"/>
      <c r="E117" s="21"/>
      <c r="F117" s="19"/>
      <c r="G117" s="15"/>
      <c r="H117" s="59"/>
      <c r="I117" s="59"/>
      <c r="J117" s="15"/>
      <c r="K117" s="48">
        <f t="shared" si="9"/>
        <v>7999.9999999999973</v>
      </c>
      <c r="L117" s="76"/>
      <c r="M117" s="76"/>
      <c r="N117" s="48">
        <v>7999.9999999999973</v>
      </c>
      <c r="O117" s="48">
        <f t="shared" si="10"/>
        <v>7999.9999999999973</v>
      </c>
      <c r="P117" s="76"/>
      <c r="Q117" s="76"/>
      <c r="R117" s="48">
        <v>7999.9999999999973</v>
      </c>
      <c r="S117" s="48">
        <f t="shared" si="8"/>
        <v>4000</v>
      </c>
      <c r="T117" s="76"/>
      <c r="U117" s="76"/>
      <c r="V117" s="48">
        <v>4000</v>
      </c>
    </row>
    <row r="118" spans="1:22" ht="16.8">
      <c r="A118" s="24" t="s">
        <v>250</v>
      </c>
      <c r="B118" s="22" t="s">
        <v>251</v>
      </c>
      <c r="C118" s="23"/>
      <c r="D118" s="21"/>
      <c r="E118" s="21"/>
      <c r="F118" s="19"/>
      <c r="G118" s="48"/>
      <c r="H118" s="59"/>
      <c r="I118" s="59"/>
      <c r="J118" s="48"/>
      <c r="K118" s="48">
        <f t="shared" si="9"/>
        <v>81725</v>
      </c>
      <c r="L118" s="76"/>
      <c r="M118" s="76"/>
      <c r="N118" s="48">
        <v>81725</v>
      </c>
      <c r="O118" s="48">
        <f t="shared" si="10"/>
        <v>81725</v>
      </c>
      <c r="P118" s="76"/>
      <c r="Q118" s="76"/>
      <c r="R118" s="48">
        <v>81725</v>
      </c>
      <c r="S118" s="48">
        <f t="shared" si="8"/>
        <v>72900</v>
      </c>
      <c r="T118" s="76"/>
      <c r="U118" s="76"/>
      <c r="V118" s="48">
        <v>72900</v>
      </c>
    </row>
    <row r="119" spans="1:22" ht="16.8">
      <c r="A119" s="24" t="s">
        <v>252</v>
      </c>
      <c r="B119" s="22" t="s">
        <v>253</v>
      </c>
      <c r="C119" s="23"/>
      <c r="D119" s="21"/>
      <c r="E119" s="21"/>
      <c r="F119" s="19"/>
      <c r="G119" s="15"/>
      <c r="H119" s="59"/>
      <c r="I119" s="59"/>
      <c r="J119" s="15"/>
      <c r="K119" s="48">
        <f t="shared" si="9"/>
        <v>70000</v>
      </c>
      <c r="L119" s="76"/>
      <c r="M119" s="76"/>
      <c r="N119" s="48">
        <v>70000</v>
      </c>
      <c r="O119" s="48">
        <f t="shared" si="10"/>
        <v>70000</v>
      </c>
      <c r="P119" s="76"/>
      <c r="Q119" s="76"/>
      <c r="R119" s="48">
        <v>70000</v>
      </c>
      <c r="S119" s="48">
        <f t="shared" si="8"/>
        <v>40000</v>
      </c>
      <c r="T119" s="76"/>
      <c r="U119" s="76"/>
      <c r="V119" s="48">
        <v>40000</v>
      </c>
    </row>
    <row r="120" spans="1:22" ht="16.8">
      <c r="A120" s="24" t="s">
        <v>252</v>
      </c>
      <c r="B120" s="22" t="s">
        <v>51</v>
      </c>
      <c r="C120" s="16"/>
      <c r="D120" s="16"/>
      <c r="E120" s="16"/>
      <c r="F120" s="28"/>
      <c r="G120" s="15"/>
      <c r="H120" s="59"/>
      <c r="I120" s="59"/>
      <c r="J120" s="15"/>
      <c r="K120" s="48">
        <f>K121+K203</f>
        <v>6582982.7659999998</v>
      </c>
      <c r="L120" s="48">
        <f>L121+L203</f>
        <v>0</v>
      </c>
      <c r="M120" s="48">
        <f>M121+M203</f>
        <v>3293767</v>
      </c>
      <c r="N120" s="48">
        <f>N121+N203</f>
        <v>3289215.7660000003</v>
      </c>
      <c r="O120" s="48">
        <f>O121+O203</f>
        <v>6582982.7659999998</v>
      </c>
      <c r="P120" s="48">
        <f>P121+P203</f>
        <v>0</v>
      </c>
      <c r="Q120" s="48">
        <f>Q121+Q203</f>
        <v>3293767</v>
      </c>
      <c r="R120" s="48">
        <f>R121+R203</f>
        <v>3289215.7660000003</v>
      </c>
      <c r="S120" s="48">
        <f>S121+S203</f>
        <v>3649043</v>
      </c>
      <c r="T120" s="48">
        <f>T121+T203</f>
        <v>0</v>
      </c>
      <c r="U120" s="48">
        <f>U121+U203</f>
        <v>1304312</v>
      </c>
      <c r="V120" s="48">
        <f>V121+V203</f>
        <v>2344731</v>
      </c>
    </row>
    <row r="121" spans="1:22" ht="33.6">
      <c r="A121" s="24" t="s">
        <v>254</v>
      </c>
      <c r="B121" s="22" t="s">
        <v>53</v>
      </c>
      <c r="C121" s="16"/>
      <c r="D121" s="16"/>
      <c r="E121" s="16"/>
      <c r="F121" s="28"/>
      <c r="G121" s="15"/>
      <c r="H121" s="59"/>
      <c r="I121" s="59"/>
      <c r="J121" s="15"/>
      <c r="K121" s="48">
        <f>SUM(K122:K202)</f>
        <v>6582982.7659999998</v>
      </c>
      <c r="L121" s="48">
        <f>SUM(L122:L202)</f>
        <v>0</v>
      </c>
      <c r="M121" s="48">
        <f>SUM(M122:M202)</f>
        <v>3293767</v>
      </c>
      <c r="N121" s="48">
        <f>SUM(N122:N202)</f>
        <v>3289215.7660000003</v>
      </c>
      <c r="O121" s="48">
        <f>SUM(O122:O202)</f>
        <v>6582982.7659999998</v>
      </c>
      <c r="P121" s="48">
        <f>SUM(P122:P202)</f>
        <v>0</v>
      </c>
      <c r="Q121" s="48">
        <f>SUM(Q122:Q202)</f>
        <v>3293767</v>
      </c>
      <c r="R121" s="48">
        <f>SUM(R122:R202)</f>
        <v>3289215.7660000003</v>
      </c>
      <c r="S121" s="48">
        <f>SUM(S122:S202)</f>
        <v>3491593</v>
      </c>
      <c r="T121" s="48">
        <f>SUM(T122:T202)</f>
        <v>0</v>
      </c>
      <c r="U121" s="48">
        <f>SUM(U122:U202)</f>
        <v>1304312</v>
      </c>
      <c r="V121" s="48">
        <f>SUM(V122:V202)</f>
        <v>2187281</v>
      </c>
    </row>
    <row r="122" spans="1:22" ht="16.8">
      <c r="A122" s="21"/>
      <c r="B122" s="22" t="s">
        <v>54</v>
      </c>
      <c r="C122" s="16"/>
      <c r="D122" s="16"/>
      <c r="E122" s="16"/>
      <c r="F122" s="28"/>
      <c r="G122" s="15"/>
      <c r="H122" s="59"/>
      <c r="I122" s="59"/>
      <c r="J122" s="15"/>
      <c r="K122" s="48"/>
      <c r="L122" s="76"/>
      <c r="M122" s="76"/>
      <c r="N122" s="48"/>
      <c r="O122" s="48"/>
      <c r="P122" s="76"/>
      <c r="Q122" s="76"/>
      <c r="R122" s="48"/>
      <c r="S122" s="48"/>
      <c r="T122" s="76"/>
      <c r="U122" s="76"/>
      <c r="V122" s="48"/>
    </row>
    <row r="123" spans="1:22" ht="50.4">
      <c r="A123" s="31">
        <v>1</v>
      </c>
      <c r="B123" s="35" t="s">
        <v>255</v>
      </c>
      <c r="C123" s="31" t="s">
        <v>23</v>
      </c>
      <c r="D123" s="31" t="s">
        <v>256</v>
      </c>
      <c r="E123" s="31" t="s">
        <v>61</v>
      </c>
      <c r="F123" s="27" t="s">
        <v>257</v>
      </c>
      <c r="G123" s="37">
        <v>39950.315999999999</v>
      </c>
      <c r="H123" s="59"/>
      <c r="I123" s="59"/>
      <c r="J123" s="37">
        <v>39950.315999999999</v>
      </c>
      <c r="K123" s="60">
        <f t="shared" si="9"/>
        <v>25950</v>
      </c>
      <c r="L123" s="76"/>
      <c r="M123" s="76"/>
      <c r="N123" s="60">
        <v>25950</v>
      </c>
      <c r="O123" s="60">
        <f t="shared" si="10"/>
        <v>25950</v>
      </c>
      <c r="P123" s="76"/>
      <c r="Q123" s="76"/>
      <c r="R123" s="60">
        <v>25950</v>
      </c>
      <c r="S123" s="60">
        <f t="shared" si="8"/>
        <v>7000</v>
      </c>
      <c r="T123" s="76"/>
      <c r="U123" s="76"/>
      <c r="V123" s="60">
        <v>7000</v>
      </c>
    </row>
    <row r="124" spans="1:22" ht="134.4">
      <c r="A124" s="31">
        <v>2</v>
      </c>
      <c r="B124" s="35" t="s">
        <v>258</v>
      </c>
      <c r="C124" s="34" t="s">
        <v>23</v>
      </c>
      <c r="D124" s="31"/>
      <c r="E124" s="31" t="s">
        <v>187</v>
      </c>
      <c r="F124" s="20" t="s">
        <v>259</v>
      </c>
      <c r="G124" s="60">
        <v>14500</v>
      </c>
      <c r="H124" s="59"/>
      <c r="I124" s="59"/>
      <c r="J124" s="60">
        <v>14500</v>
      </c>
      <c r="K124" s="60">
        <f t="shared" si="9"/>
        <v>3000</v>
      </c>
      <c r="L124" s="76"/>
      <c r="M124" s="76"/>
      <c r="N124" s="60">
        <v>3000</v>
      </c>
      <c r="O124" s="60">
        <f t="shared" si="10"/>
        <v>3000</v>
      </c>
      <c r="P124" s="76"/>
      <c r="Q124" s="76"/>
      <c r="R124" s="60">
        <v>3000</v>
      </c>
      <c r="S124" s="60">
        <f t="shared" si="8"/>
        <v>9600</v>
      </c>
      <c r="T124" s="76"/>
      <c r="U124" s="76"/>
      <c r="V124" s="60">
        <v>9600</v>
      </c>
    </row>
    <row r="125" spans="1:22" ht="100.8">
      <c r="A125" s="31">
        <v>3</v>
      </c>
      <c r="B125" s="46" t="s">
        <v>260</v>
      </c>
      <c r="C125" s="34" t="s">
        <v>261</v>
      </c>
      <c r="D125" s="31" t="s">
        <v>262</v>
      </c>
      <c r="E125" s="31" t="s">
        <v>80</v>
      </c>
      <c r="F125" s="20" t="s">
        <v>263</v>
      </c>
      <c r="G125" s="60">
        <v>68000</v>
      </c>
      <c r="H125" s="59"/>
      <c r="I125" s="59"/>
      <c r="J125" s="60">
        <v>10000</v>
      </c>
      <c r="K125" s="60">
        <f t="shared" si="9"/>
        <v>5000</v>
      </c>
      <c r="L125" s="76"/>
      <c r="M125" s="76"/>
      <c r="N125" s="60">
        <v>5000</v>
      </c>
      <c r="O125" s="60">
        <f t="shared" si="10"/>
        <v>5000</v>
      </c>
      <c r="P125" s="76"/>
      <c r="Q125" s="76"/>
      <c r="R125" s="60">
        <v>5000</v>
      </c>
      <c r="S125" s="60">
        <f t="shared" si="8"/>
        <v>4170</v>
      </c>
      <c r="T125" s="76"/>
      <c r="U125" s="76"/>
      <c r="V125" s="60">
        <v>4170</v>
      </c>
    </row>
    <row r="126" spans="1:22" ht="84">
      <c r="A126" s="31">
        <v>4</v>
      </c>
      <c r="B126" s="26" t="s">
        <v>236</v>
      </c>
      <c r="C126" s="25" t="s">
        <v>23</v>
      </c>
      <c r="D126" s="25" t="s">
        <v>264</v>
      </c>
      <c r="E126" s="25" t="s">
        <v>265</v>
      </c>
      <c r="F126" s="20" t="s">
        <v>266</v>
      </c>
      <c r="G126" s="60">
        <v>346286.52600000001</v>
      </c>
      <c r="H126" s="59"/>
      <c r="I126" s="59"/>
      <c r="J126" s="60">
        <v>346286.52600000001</v>
      </c>
      <c r="K126" s="60">
        <f t="shared" si="9"/>
        <v>40021</v>
      </c>
      <c r="L126" s="76"/>
      <c r="M126" s="76"/>
      <c r="N126" s="60">
        <v>40021</v>
      </c>
      <c r="O126" s="60">
        <f t="shared" si="10"/>
        <v>40021</v>
      </c>
      <c r="P126" s="76"/>
      <c r="Q126" s="76"/>
      <c r="R126" s="60">
        <v>40021</v>
      </c>
      <c r="S126" s="60">
        <f t="shared" si="8"/>
        <v>66500</v>
      </c>
      <c r="T126" s="76"/>
      <c r="U126" s="76"/>
      <c r="V126" s="60">
        <v>66500</v>
      </c>
    </row>
    <row r="127" spans="1:22" ht="67.2">
      <c r="A127" s="31">
        <v>5</v>
      </c>
      <c r="B127" s="45" t="s">
        <v>267</v>
      </c>
      <c r="C127" s="34" t="s">
        <v>23</v>
      </c>
      <c r="D127" s="31"/>
      <c r="E127" s="31">
        <v>2022</v>
      </c>
      <c r="F127" s="20"/>
      <c r="G127" s="60">
        <v>11500</v>
      </c>
      <c r="H127" s="59"/>
      <c r="I127" s="59"/>
      <c r="J127" s="60">
        <v>11500</v>
      </c>
      <c r="K127" s="60">
        <f t="shared" si="9"/>
        <v>3500</v>
      </c>
      <c r="L127" s="76"/>
      <c r="M127" s="76"/>
      <c r="N127" s="60">
        <v>3500</v>
      </c>
      <c r="O127" s="60">
        <f t="shared" si="10"/>
        <v>3500</v>
      </c>
      <c r="P127" s="76"/>
      <c r="Q127" s="76"/>
      <c r="R127" s="60">
        <v>3500</v>
      </c>
      <c r="S127" s="60">
        <f t="shared" si="8"/>
        <v>6000</v>
      </c>
      <c r="T127" s="76"/>
      <c r="U127" s="76"/>
      <c r="V127" s="60">
        <v>6000</v>
      </c>
    </row>
    <row r="128" spans="1:22" ht="16.8">
      <c r="A128" s="21"/>
      <c r="B128" s="47" t="s">
        <v>58</v>
      </c>
      <c r="C128" s="23"/>
      <c r="D128" s="21"/>
      <c r="E128" s="21"/>
      <c r="F128" s="19"/>
      <c r="G128" s="48"/>
      <c r="H128" s="59"/>
      <c r="I128" s="59"/>
      <c r="J128" s="48"/>
      <c r="K128" s="48"/>
      <c r="L128" s="76"/>
      <c r="M128" s="76"/>
      <c r="N128" s="48"/>
      <c r="O128" s="48"/>
      <c r="P128" s="76"/>
      <c r="Q128" s="76"/>
      <c r="R128" s="48"/>
      <c r="S128" s="48"/>
      <c r="T128" s="76"/>
      <c r="U128" s="76"/>
      <c r="V128" s="48"/>
    </row>
    <row r="129" spans="1:22" ht="168">
      <c r="A129" s="31">
        <v>1</v>
      </c>
      <c r="B129" s="42" t="s">
        <v>268</v>
      </c>
      <c r="C129" s="34" t="s">
        <v>31</v>
      </c>
      <c r="D129" s="31" t="s">
        <v>269</v>
      </c>
      <c r="E129" s="31" t="s">
        <v>270</v>
      </c>
      <c r="F129" s="27" t="s">
        <v>271</v>
      </c>
      <c r="G129" s="37">
        <v>100000</v>
      </c>
      <c r="H129" s="59"/>
      <c r="I129" s="59"/>
      <c r="J129" s="37">
        <v>40000</v>
      </c>
      <c r="K129" s="60">
        <f t="shared" si="9"/>
        <v>37130.801999999996</v>
      </c>
      <c r="L129" s="76"/>
      <c r="M129" s="76"/>
      <c r="N129" s="60">
        <v>37130.801999999996</v>
      </c>
      <c r="O129" s="60">
        <f t="shared" si="10"/>
        <v>37130.801999999996</v>
      </c>
      <c r="P129" s="76"/>
      <c r="Q129" s="76"/>
      <c r="R129" s="60">
        <v>37130.801999999996</v>
      </c>
      <c r="S129" s="60">
        <f t="shared" si="8"/>
        <v>600</v>
      </c>
      <c r="T129" s="76"/>
      <c r="U129" s="76"/>
      <c r="V129" s="60">
        <v>600</v>
      </c>
    </row>
    <row r="130" spans="1:22" ht="201.6">
      <c r="A130" s="31">
        <v>2</v>
      </c>
      <c r="B130" s="35" t="s">
        <v>238</v>
      </c>
      <c r="C130" s="34" t="s">
        <v>27</v>
      </c>
      <c r="D130" s="31" t="s">
        <v>272</v>
      </c>
      <c r="E130" s="31" t="s">
        <v>143</v>
      </c>
      <c r="F130" s="27" t="s">
        <v>273</v>
      </c>
      <c r="G130" s="37">
        <v>533894.95200000005</v>
      </c>
      <c r="H130" s="59"/>
      <c r="I130" s="59"/>
      <c r="J130" s="37">
        <v>313775.95200000005</v>
      </c>
      <c r="K130" s="60">
        <f t="shared" si="9"/>
        <v>107577.048</v>
      </c>
      <c r="L130" s="76"/>
      <c r="M130" s="76"/>
      <c r="N130" s="60">
        <v>107577.048</v>
      </c>
      <c r="O130" s="60">
        <f t="shared" si="10"/>
        <v>107577.048</v>
      </c>
      <c r="P130" s="76"/>
      <c r="Q130" s="76"/>
      <c r="R130" s="60">
        <v>107577.048</v>
      </c>
      <c r="S130" s="60">
        <f t="shared" ref="S130:S194" si="15">T130+U130+V130</f>
        <v>30000</v>
      </c>
      <c r="T130" s="76"/>
      <c r="U130" s="76"/>
      <c r="V130" s="60">
        <v>30000</v>
      </c>
    </row>
    <row r="131" spans="1:22" ht="100.8">
      <c r="A131" s="31">
        <v>3</v>
      </c>
      <c r="B131" s="35" t="s">
        <v>237</v>
      </c>
      <c r="C131" s="34" t="s">
        <v>33</v>
      </c>
      <c r="D131" s="31" t="s">
        <v>274</v>
      </c>
      <c r="E131" s="31" t="s">
        <v>143</v>
      </c>
      <c r="F131" s="27" t="s">
        <v>275</v>
      </c>
      <c r="G131" s="37">
        <v>365474.12900000002</v>
      </c>
      <c r="H131" s="59"/>
      <c r="I131" s="59"/>
      <c r="J131" s="37">
        <v>365474.12900000002</v>
      </c>
      <c r="K131" s="60">
        <f t="shared" si="9"/>
        <v>117076</v>
      </c>
      <c r="L131" s="76"/>
      <c r="M131" s="76"/>
      <c r="N131" s="60">
        <v>117076</v>
      </c>
      <c r="O131" s="60">
        <f t="shared" si="10"/>
        <v>117076</v>
      </c>
      <c r="P131" s="76"/>
      <c r="Q131" s="76"/>
      <c r="R131" s="60">
        <v>117076</v>
      </c>
      <c r="S131" s="74">
        <f t="shared" si="15"/>
        <v>15000</v>
      </c>
      <c r="T131" s="76"/>
      <c r="U131" s="76"/>
      <c r="V131" s="74">
        <v>15000</v>
      </c>
    </row>
    <row r="132" spans="1:22" ht="134.4">
      <c r="A132" s="31">
        <v>4</v>
      </c>
      <c r="B132" s="35" t="s">
        <v>276</v>
      </c>
      <c r="C132" s="34" t="s">
        <v>277</v>
      </c>
      <c r="D132" s="31" t="s">
        <v>278</v>
      </c>
      <c r="E132" s="31" t="s">
        <v>279</v>
      </c>
      <c r="F132" s="27" t="s">
        <v>280</v>
      </c>
      <c r="G132" s="37">
        <v>613792.14899999998</v>
      </c>
      <c r="H132" s="59"/>
      <c r="I132" s="59"/>
      <c r="J132" s="37">
        <v>284163.14899999998</v>
      </c>
      <c r="K132" s="60">
        <f t="shared" ref="K132:K194" si="16">SUM(L132:N132)</f>
        <v>3215</v>
      </c>
      <c r="L132" s="76"/>
      <c r="M132" s="76"/>
      <c r="N132" s="60">
        <v>3215</v>
      </c>
      <c r="O132" s="60">
        <f t="shared" ref="O132:O194" si="17">SUM(P132:R132)</f>
        <v>3215</v>
      </c>
      <c r="P132" s="76"/>
      <c r="Q132" s="76"/>
      <c r="R132" s="60">
        <v>3215</v>
      </c>
      <c r="S132" s="60">
        <f t="shared" si="15"/>
        <v>3665</v>
      </c>
      <c r="T132" s="76"/>
      <c r="U132" s="76"/>
      <c r="V132" s="60">
        <v>3665</v>
      </c>
    </row>
    <row r="133" spans="1:22" ht="67.2">
      <c r="A133" s="31">
        <v>5</v>
      </c>
      <c r="B133" s="35" t="s">
        <v>281</v>
      </c>
      <c r="C133" s="34" t="s">
        <v>33</v>
      </c>
      <c r="D133" s="31"/>
      <c r="E133" s="31" t="s">
        <v>187</v>
      </c>
      <c r="F133" s="20" t="s">
        <v>282</v>
      </c>
      <c r="G133" s="60">
        <v>12791.322</v>
      </c>
      <c r="H133" s="59"/>
      <c r="I133" s="59"/>
      <c r="J133" s="60">
        <v>2690</v>
      </c>
      <c r="K133" s="60">
        <f t="shared" si="16"/>
        <v>0</v>
      </c>
      <c r="L133" s="76"/>
      <c r="M133" s="76"/>
      <c r="N133" s="60">
        <v>0</v>
      </c>
      <c r="O133" s="60">
        <f t="shared" si="17"/>
        <v>0</v>
      </c>
      <c r="P133" s="76"/>
      <c r="Q133" s="76"/>
      <c r="R133" s="60">
        <v>0</v>
      </c>
      <c r="S133" s="60">
        <f t="shared" si="15"/>
        <v>2690</v>
      </c>
      <c r="T133" s="76"/>
      <c r="U133" s="76"/>
      <c r="V133" s="60">
        <v>2690</v>
      </c>
    </row>
    <row r="134" spans="1:22" ht="151.19999999999999">
      <c r="A134" s="31">
        <v>6</v>
      </c>
      <c r="B134" s="35" t="s">
        <v>283</v>
      </c>
      <c r="C134" s="34" t="s">
        <v>23</v>
      </c>
      <c r="D134" s="31" t="s">
        <v>284</v>
      </c>
      <c r="E134" s="31" t="s">
        <v>143</v>
      </c>
      <c r="F134" s="27" t="s">
        <v>285</v>
      </c>
      <c r="G134" s="37">
        <v>136695.31</v>
      </c>
      <c r="H134" s="59"/>
      <c r="I134" s="59"/>
      <c r="J134" s="37">
        <v>136695.31</v>
      </c>
      <c r="K134" s="60">
        <f t="shared" si="16"/>
        <v>78994.418000000005</v>
      </c>
      <c r="L134" s="76"/>
      <c r="M134" s="76"/>
      <c r="N134" s="60">
        <v>78994.418000000005</v>
      </c>
      <c r="O134" s="60">
        <f t="shared" si="17"/>
        <v>78994.418000000005</v>
      </c>
      <c r="P134" s="76"/>
      <c r="Q134" s="76"/>
      <c r="R134" s="60">
        <v>78994.418000000005</v>
      </c>
      <c r="S134" s="60">
        <f t="shared" si="15"/>
        <v>57001</v>
      </c>
      <c r="T134" s="76"/>
      <c r="U134" s="76"/>
      <c r="V134" s="60">
        <v>57001</v>
      </c>
    </row>
    <row r="135" spans="1:22" ht="100.8">
      <c r="A135" s="31">
        <v>7</v>
      </c>
      <c r="B135" s="35" t="s">
        <v>286</v>
      </c>
      <c r="C135" s="34" t="s">
        <v>87</v>
      </c>
      <c r="D135" s="31" t="s">
        <v>287</v>
      </c>
      <c r="E135" s="31" t="s">
        <v>76</v>
      </c>
      <c r="F135" s="27" t="s">
        <v>288</v>
      </c>
      <c r="G135" s="37">
        <v>1055350.085</v>
      </c>
      <c r="H135" s="59"/>
      <c r="I135" s="59"/>
      <c r="J135" s="37">
        <v>1055350.085</v>
      </c>
      <c r="K135" s="60">
        <f t="shared" si="16"/>
        <v>53957.595000000001</v>
      </c>
      <c r="L135" s="76"/>
      <c r="M135" s="76"/>
      <c r="N135" s="60">
        <v>53957.595000000001</v>
      </c>
      <c r="O135" s="60">
        <f t="shared" si="17"/>
        <v>53957.595000000001</v>
      </c>
      <c r="P135" s="76"/>
      <c r="Q135" s="76"/>
      <c r="R135" s="60">
        <v>53957.595000000001</v>
      </c>
      <c r="S135" s="60">
        <f t="shared" si="15"/>
        <v>2000</v>
      </c>
      <c r="T135" s="76"/>
      <c r="U135" s="76"/>
      <c r="V135" s="60">
        <v>2000</v>
      </c>
    </row>
    <row r="136" spans="1:22" ht="67.2">
      <c r="A136" s="31">
        <v>8</v>
      </c>
      <c r="B136" s="35" t="s">
        <v>289</v>
      </c>
      <c r="C136" s="34" t="s">
        <v>23</v>
      </c>
      <c r="D136" s="31"/>
      <c r="E136" s="31" t="s">
        <v>290</v>
      </c>
      <c r="F136" s="20" t="s">
        <v>291</v>
      </c>
      <c r="G136" s="60">
        <v>774996</v>
      </c>
      <c r="H136" s="59"/>
      <c r="I136" s="59"/>
      <c r="J136" s="60">
        <v>390092</v>
      </c>
      <c r="K136" s="60">
        <f t="shared" si="16"/>
        <v>15365.796999999999</v>
      </c>
      <c r="L136" s="76"/>
      <c r="M136" s="76"/>
      <c r="N136" s="60">
        <v>15365.796999999999</v>
      </c>
      <c r="O136" s="60">
        <f t="shared" si="17"/>
        <v>15365.796999999999</v>
      </c>
      <c r="P136" s="76"/>
      <c r="Q136" s="76"/>
      <c r="R136" s="60">
        <v>15365.796999999999</v>
      </c>
      <c r="S136" s="60">
        <f t="shared" si="15"/>
        <v>1500</v>
      </c>
      <c r="T136" s="76"/>
      <c r="U136" s="76"/>
      <c r="V136" s="60">
        <v>1500</v>
      </c>
    </row>
    <row r="137" spans="1:22" ht="33.6">
      <c r="A137" s="31">
        <v>9</v>
      </c>
      <c r="B137" s="45" t="s">
        <v>292</v>
      </c>
      <c r="C137" s="25" t="s">
        <v>31</v>
      </c>
      <c r="D137" s="25" t="s">
        <v>293</v>
      </c>
      <c r="E137" s="25" t="s">
        <v>184</v>
      </c>
      <c r="F137" s="27" t="s">
        <v>294</v>
      </c>
      <c r="G137" s="37">
        <v>791386.18400000001</v>
      </c>
      <c r="H137" s="59"/>
      <c r="I137" s="64">
        <v>440000</v>
      </c>
      <c r="J137" s="37">
        <v>351386.18400000001</v>
      </c>
      <c r="K137" s="60">
        <f t="shared" si="16"/>
        <v>186000</v>
      </c>
      <c r="L137" s="76"/>
      <c r="M137" s="65">
        <v>135000</v>
      </c>
      <c r="N137" s="60">
        <v>51000</v>
      </c>
      <c r="O137" s="60">
        <f t="shared" si="17"/>
        <v>186000</v>
      </c>
      <c r="P137" s="76"/>
      <c r="Q137" s="65">
        <v>135000</v>
      </c>
      <c r="R137" s="60">
        <v>51000</v>
      </c>
      <c r="S137" s="60">
        <f t="shared" si="15"/>
        <v>300525</v>
      </c>
      <c r="T137" s="76"/>
      <c r="U137" s="65">
        <v>185075</v>
      </c>
      <c r="V137" s="60">
        <v>115450</v>
      </c>
    </row>
    <row r="138" spans="1:22" ht="50.4">
      <c r="A138" s="31">
        <v>10</v>
      </c>
      <c r="B138" s="35" t="s">
        <v>295</v>
      </c>
      <c r="C138" s="25" t="s">
        <v>23</v>
      </c>
      <c r="D138" s="25" t="s">
        <v>296</v>
      </c>
      <c r="E138" s="25" t="s">
        <v>184</v>
      </c>
      <c r="F138" s="27" t="s">
        <v>297</v>
      </c>
      <c r="G138" s="37">
        <v>1490101.1510000001</v>
      </c>
      <c r="H138" s="59"/>
      <c r="I138" s="64">
        <v>600000</v>
      </c>
      <c r="J138" s="37">
        <v>890101.15100000007</v>
      </c>
      <c r="K138" s="60">
        <f t="shared" si="16"/>
        <v>109000</v>
      </c>
      <c r="L138" s="76"/>
      <c r="M138" s="65">
        <v>49000</v>
      </c>
      <c r="N138" s="60">
        <v>60000</v>
      </c>
      <c r="O138" s="60">
        <f t="shared" si="17"/>
        <v>109000</v>
      </c>
      <c r="P138" s="76"/>
      <c r="Q138" s="65">
        <v>49000</v>
      </c>
      <c r="R138" s="60">
        <v>60000</v>
      </c>
      <c r="S138" s="60">
        <f t="shared" si="15"/>
        <v>250000</v>
      </c>
      <c r="T138" s="76"/>
      <c r="U138" s="65">
        <v>150000</v>
      </c>
      <c r="V138" s="60">
        <v>100000</v>
      </c>
    </row>
    <row r="139" spans="1:22" ht="67.2">
      <c r="A139" s="31">
        <v>11</v>
      </c>
      <c r="B139" s="45" t="s">
        <v>298</v>
      </c>
      <c r="C139" s="25" t="s">
        <v>35</v>
      </c>
      <c r="D139" s="25" t="s">
        <v>299</v>
      </c>
      <c r="E139" s="25" t="s">
        <v>184</v>
      </c>
      <c r="F139" s="27" t="s">
        <v>300</v>
      </c>
      <c r="G139" s="37">
        <v>700514.82700000005</v>
      </c>
      <c r="H139" s="59"/>
      <c r="I139" s="64">
        <v>400000</v>
      </c>
      <c r="J139" s="37">
        <v>300514.82700000005</v>
      </c>
      <c r="K139" s="60">
        <f t="shared" si="16"/>
        <v>333161.26199999999</v>
      </c>
      <c r="L139" s="76"/>
      <c r="M139" s="65">
        <v>321017</v>
      </c>
      <c r="N139" s="60">
        <v>12144.262000000001</v>
      </c>
      <c r="O139" s="60">
        <f t="shared" si="17"/>
        <v>333161.26199999999</v>
      </c>
      <c r="P139" s="76"/>
      <c r="Q139" s="65">
        <v>321017</v>
      </c>
      <c r="R139" s="60">
        <v>12144.262000000001</v>
      </c>
      <c r="S139" s="60">
        <f t="shared" si="15"/>
        <v>209148</v>
      </c>
      <c r="T139" s="76"/>
      <c r="U139" s="65">
        <v>78983</v>
      </c>
      <c r="V139" s="60">
        <v>130165</v>
      </c>
    </row>
    <row r="140" spans="1:22" ht="100.8">
      <c r="A140" s="31">
        <v>12</v>
      </c>
      <c r="B140" s="45" t="s">
        <v>245</v>
      </c>
      <c r="C140" s="25" t="s">
        <v>27</v>
      </c>
      <c r="D140" s="25" t="s">
        <v>301</v>
      </c>
      <c r="E140" s="25" t="s">
        <v>184</v>
      </c>
      <c r="F140" s="27" t="s">
        <v>302</v>
      </c>
      <c r="G140" s="37">
        <v>786082</v>
      </c>
      <c r="H140" s="59"/>
      <c r="I140" s="64">
        <v>400000</v>
      </c>
      <c r="J140" s="37">
        <v>386082</v>
      </c>
      <c r="K140" s="60">
        <f t="shared" si="16"/>
        <v>411002.13299999997</v>
      </c>
      <c r="L140" s="76"/>
      <c r="M140" s="65">
        <v>400000</v>
      </c>
      <c r="N140" s="60">
        <v>11002.133</v>
      </c>
      <c r="O140" s="60">
        <f t="shared" si="17"/>
        <v>411002.13299999997</v>
      </c>
      <c r="P140" s="76"/>
      <c r="Q140" s="65">
        <v>400000</v>
      </c>
      <c r="R140" s="60">
        <v>11002.133</v>
      </c>
      <c r="S140" s="60">
        <f t="shared" si="15"/>
        <v>128000</v>
      </c>
      <c r="T140" s="76"/>
      <c r="U140" s="76"/>
      <c r="V140" s="60">
        <v>128000</v>
      </c>
    </row>
    <row r="141" spans="1:22" ht="100.8">
      <c r="A141" s="31">
        <v>13</v>
      </c>
      <c r="B141" s="35" t="s">
        <v>303</v>
      </c>
      <c r="C141" s="34" t="s">
        <v>33</v>
      </c>
      <c r="D141" s="31" t="s">
        <v>304</v>
      </c>
      <c r="E141" s="31" t="s">
        <v>133</v>
      </c>
      <c r="F141" s="27" t="s">
        <v>305</v>
      </c>
      <c r="G141" s="37">
        <v>1355000</v>
      </c>
      <c r="H141" s="59"/>
      <c r="I141" s="59"/>
      <c r="J141" s="37">
        <v>1147321</v>
      </c>
      <c r="K141" s="60">
        <f t="shared" si="16"/>
        <v>483915</v>
      </c>
      <c r="L141" s="76"/>
      <c r="M141" s="76"/>
      <c r="N141" s="60">
        <v>483915</v>
      </c>
      <c r="O141" s="60">
        <f t="shared" si="17"/>
        <v>483915</v>
      </c>
      <c r="P141" s="76"/>
      <c r="Q141" s="76"/>
      <c r="R141" s="60">
        <v>483915</v>
      </c>
      <c r="S141" s="60">
        <f t="shared" si="15"/>
        <v>133832</v>
      </c>
      <c r="T141" s="76"/>
      <c r="U141" s="76"/>
      <c r="V141" s="60">
        <v>133832</v>
      </c>
    </row>
    <row r="142" spans="1:22" ht="50.4">
      <c r="A142" s="31">
        <v>14</v>
      </c>
      <c r="B142" s="45" t="s">
        <v>306</v>
      </c>
      <c r="C142" s="25" t="s">
        <v>307</v>
      </c>
      <c r="D142" s="25" t="s">
        <v>308</v>
      </c>
      <c r="E142" s="25" t="s">
        <v>184</v>
      </c>
      <c r="F142" s="27" t="s">
        <v>309</v>
      </c>
      <c r="G142" s="37">
        <v>1043638.996</v>
      </c>
      <c r="H142" s="59"/>
      <c r="I142" s="37">
        <v>680000</v>
      </c>
      <c r="J142" s="37">
        <v>363638.99600000004</v>
      </c>
      <c r="K142" s="60">
        <f t="shared" si="16"/>
        <v>530898.73800000001</v>
      </c>
      <c r="L142" s="76"/>
      <c r="M142" s="65">
        <v>498000</v>
      </c>
      <c r="N142" s="60">
        <v>32898.737999999998</v>
      </c>
      <c r="O142" s="60">
        <f t="shared" si="17"/>
        <v>530898.73800000001</v>
      </c>
      <c r="P142" s="76"/>
      <c r="Q142" s="65">
        <v>498000</v>
      </c>
      <c r="R142" s="60">
        <v>32898.737999999998</v>
      </c>
      <c r="S142" s="60">
        <f t="shared" si="15"/>
        <v>282000</v>
      </c>
      <c r="T142" s="76"/>
      <c r="U142" s="65">
        <v>182000</v>
      </c>
      <c r="V142" s="60">
        <v>100000</v>
      </c>
    </row>
    <row r="143" spans="1:22" ht="33.6">
      <c r="A143" s="31">
        <v>15</v>
      </c>
      <c r="B143" s="35" t="s">
        <v>310</v>
      </c>
      <c r="C143" s="25" t="s">
        <v>311</v>
      </c>
      <c r="D143" s="25" t="s">
        <v>312</v>
      </c>
      <c r="E143" s="25" t="s">
        <v>184</v>
      </c>
      <c r="F143" s="27" t="s">
        <v>313</v>
      </c>
      <c r="G143" s="37">
        <v>2674647.7999999998</v>
      </c>
      <c r="H143" s="59"/>
      <c r="I143" s="59"/>
      <c r="J143" s="37">
        <v>874647.79999999981</v>
      </c>
      <c r="K143" s="60">
        <f t="shared" si="16"/>
        <v>780520</v>
      </c>
      <c r="L143" s="76"/>
      <c r="M143" s="61">
        <v>780520</v>
      </c>
      <c r="N143" s="60">
        <v>0</v>
      </c>
      <c r="O143" s="60">
        <f t="shared" si="17"/>
        <v>780520</v>
      </c>
      <c r="P143" s="76"/>
      <c r="Q143" s="61">
        <v>780520</v>
      </c>
      <c r="R143" s="60">
        <v>0</v>
      </c>
      <c r="S143" s="60">
        <f t="shared" si="15"/>
        <v>450000</v>
      </c>
      <c r="T143" s="76"/>
      <c r="U143" s="61">
        <v>400000</v>
      </c>
      <c r="V143" s="60">
        <v>50000</v>
      </c>
    </row>
    <row r="144" spans="1:22" ht="67.2">
      <c r="A144" s="31">
        <v>16</v>
      </c>
      <c r="B144" s="36" t="s">
        <v>314</v>
      </c>
      <c r="C144" s="34" t="s">
        <v>315</v>
      </c>
      <c r="D144" s="31" t="s">
        <v>316</v>
      </c>
      <c r="E144" s="31" t="s">
        <v>184</v>
      </c>
      <c r="F144" s="27" t="s">
        <v>317</v>
      </c>
      <c r="G144" s="37">
        <v>84174.020999999993</v>
      </c>
      <c r="H144" s="59"/>
      <c r="I144" s="59"/>
      <c r="J144" s="37">
        <v>84174.020999999993</v>
      </c>
      <c r="K144" s="60">
        <f t="shared" si="16"/>
        <v>52000</v>
      </c>
      <c r="L144" s="76"/>
      <c r="M144" s="76"/>
      <c r="N144" s="60">
        <v>52000</v>
      </c>
      <c r="O144" s="60">
        <f t="shared" si="17"/>
        <v>52000</v>
      </c>
      <c r="P144" s="76"/>
      <c r="Q144" s="76"/>
      <c r="R144" s="60">
        <v>52000</v>
      </c>
      <c r="S144" s="60">
        <f t="shared" si="15"/>
        <v>17998</v>
      </c>
      <c r="T144" s="76"/>
      <c r="U144" s="76"/>
      <c r="V144" s="60">
        <v>17998</v>
      </c>
    </row>
    <row r="145" spans="1:22" ht="67.2">
      <c r="A145" s="31">
        <v>17</v>
      </c>
      <c r="B145" s="36" t="s">
        <v>318</v>
      </c>
      <c r="C145" s="34" t="s">
        <v>23</v>
      </c>
      <c r="D145" s="31" t="s">
        <v>319</v>
      </c>
      <c r="E145" s="31" t="s">
        <v>72</v>
      </c>
      <c r="F145" s="27" t="s">
        <v>320</v>
      </c>
      <c r="G145" s="37">
        <v>69803.410999999993</v>
      </c>
      <c r="H145" s="59"/>
      <c r="I145" s="59"/>
      <c r="J145" s="37">
        <v>69803.410999999993</v>
      </c>
      <c r="K145" s="60">
        <f t="shared" si="16"/>
        <v>54454</v>
      </c>
      <c r="L145" s="76"/>
      <c r="M145" s="76"/>
      <c r="N145" s="60">
        <v>54454</v>
      </c>
      <c r="O145" s="60">
        <f t="shared" si="17"/>
        <v>54454</v>
      </c>
      <c r="P145" s="76"/>
      <c r="Q145" s="76"/>
      <c r="R145" s="60">
        <v>54454</v>
      </c>
      <c r="S145" s="60">
        <f t="shared" si="15"/>
        <v>14349</v>
      </c>
      <c r="T145" s="76"/>
      <c r="U145" s="76"/>
      <c r="V145" s="60">
        <v>14349</v>
      </c>
    </row>
    <row r="146" spans="1:22" ht="117.6">
      <c r="A146" s="31">
        <v>18</v>
      </c>
      <c r="B146" s="35" t="s">
        <v>321</v>
      </c>
      <c r="C146" s="34" t="s">
        <v>23</v>
      </c>
      <c r="D146" s="31" t="s">
        <v>322</v>
      </c>
      <c r="E146" s="31" t="s">
        <v>143</v>
      </c>
      <c r="F146" s="20" t="s">
        <v>323</v>
      </c>
      <c r="G146" s="66">
        <v>130079.996</v>
      </c>
      <c r="H146" s="59"/>
      <c r="I146" s="59"/>
      <c r="J146" s="66">
        <v>130079.996</v>
      </c>
      <c r="K146" s="60">
        <f t="shared" si="16"/>
        <v>2110</v>
      </c>
      <c r="L146" s="76"/>
      <c r="M146" s="76"/>
      <c r="N146" s="60">
        <v>2110</v>
      </c>
      <c r="O146" s="60">
        <f t="shared" si="17"/>
        <v>2110</v>
      </c>
      <c r="P146" s="76"/>
      <c r="Q146" s="76"/>
      <c r="R146" s="60">
        <v>2110</v>
      </c>
      <c r="S146" s="60">
        <f t="shared" si="15"/>
        <v>330</v>
      </c>
      <c r="T146" s="76"/>
      <c r="U146" s="76"/>
      <c r="V146" s="60">
        <v>330</v>
      </c>
    </row>
    <row r="147" spans="1:22" ht="50.4">
      <c r="A147" s="31">
        <v>19</v>
      </c>
      <c r="B147" s="36" t="s">
        <v>324</v>
      </c>
      <c r="C147" s="34" t="s">
        <v>33</v>
      </c>
      <c r="D147" s="31" t="s">
        <v>325</v>
      </c>
      <c r="E147" s="31" t="s">
        <v>326</v>
      </c>
      <c r="F147" s="20" t="s">
        <v>327</v>
      </c>
      <c r="G147" s="60">
        <v>336000.66600000003</v>
      </c>
      <c r="H147" s="59"/>
      <c r="I147" s="59"/>
      <c r="J147" s="60">
        <v>336000.66600000003</v>
      </c>
      <c r="K147" s="60">
        <f t="shared" si="16"/>
        <v>70000</v>
      </c>
      <c r="L147" s="76"/>
      <c r="M147" s="76"/>
      <c r="N147" s="60">
        <v>70000</v>
      </c>
      <c r="O147" s="60">
        <f t="shared" si="17"/>
        <v>70000</v>
      </c>
      <c r="P147" s="76"/>
      <c r="Q147" s="76"/>
      <c r="R147" s="60">
        <v>70000</v>
      </c>
      <c r="S147" s="60">
        <f t="shared" si="15"/>
        <v>50000</v>
      </c>
      <c r="T147" s="76"/>
      <c r="U147" s="76"/>
      <c r="V147" s="60">
        <v>50000</v>
      </c>
    </row>
    <row r="148" spans="1:22" ht="33.6">
      <c r="A148" s="31">
        <v>20</v>
      </c>
      <c r="B148" s="42" t="s">
        <v>328</v>
      </c>
      <c r="C148" s="31" t="s">
        <v>43</v>
      </c>
      <c r="D148" s="31"/>
      <c r="E148" s="31" t="s">
        <v>57</v>
      </c>
      <c r="F148" s="20" t="s">
        <v>329</v>
      </c>
      <c r="G148" s="60">
        <v>79722.383000000002</v>
      </c>
      <c r="H148" s="59"/>
      <c r="I148" s="59"/>
      <c r="J148" s="60">
        <v>79722.383000000002</v>
      </c>
      <c r="K148" s="60">
        <f t="shared" si="16"/>
        <v>15000</v>
      </c>
      <c r="L148" s="76"/>
      <c r="M148" s="76"/>
      <c r="N148" s="60">
        <v>15000</v>
      </c>
      <c r="O148" s="60">
        <f t="shared" si="17"/>
        <v>15000</v>
      </c>
      <c r="P148" s="76"/>
      <c r="Q148" s="76"/>
      <c r="R148" s="60">
        <v>15000</v>
      </c>
      <c r="S148" s="60">
        <f t="shared" si="15"/>
        <v>40000</v>
      </c>
      <c r="T148" s="76"/>
      <c r="U148" s="76"/>
      <c r="V148" s="60">
        <v>40000</v>
      </c>
    </row>
    <row r="149" spans="1:22" ht="50.4">
      <c r="A149" s="31">
        <v>21</v>
      </c>
      <c r="B149" s="36" t="s">
        <v>330</v>
      </c>
      <c r="C149" s="34" t="s">
        <v>35</v>
      </c>
      <c r="D149" s="31"/>
      <c r="E149" s="31" t="s">
        <v>187</v>
      </c>
      <c r="F149" s="20" t="s">
        <v>331</v>
      </c>
      <c r="G149" s="17">
        <v>44305</v>
      </c>
      <c r="H149" s="59"/>
      <c r="I149" s="59"/>
      <c r="J149" s="17">
        <v>44305</v>
      </c>
      <c r="K149" s="60">
        <f t="shared" si="16"/>
        <v>15000</v>
      </c>
      <c r="L149" s="76"/>
      <c r="M149" s="76"/>
      <c r="N149" s="60">
        <v>15000</v>
      </c>
      <c r="O149" s="60">
        <f t="shared" si="17"/>
        <v>15000</v>
      </c>
      <c r="P149" s="76"/>
      <c r="Q149" s="76"/>
      <c r="R149" s="60">
        <v>15000</v>
      </c>
      <c r="S149" s="60">
        <f t="shared" si="15"/>
        <v>20000</v>
      </c>
      <c r="T149" s="76"/>
      <c r="U149" s="76"/>
      <c r="V149" s="60">
        <v>20000</v>
      </c>
    </row>
    <row r="150" spans="1:22" ht="50.4">
      <c r="A150" s="31">
        <v>22</v>
      </c>
      <c r="B150" s="36" t="s">
        <v>332</v>
      </c>
      <c r="C150" s="34" t="s">
        <v>35</v>
      </c>
      <c r="D150" s="31"/>
      <c r="E150" s="31" t="s">
        <v>80</v>
      </c>
      <c r="F150" s="20" t="s">
        <v>333</v>
      </c>
      <c r="G150" s="17">
        <v>40000</v>
      </c>
      <c r="H150" s="59"/>
      <c r="I150" s="59"/>
      <c r="J150" s="17">
        <v>40000</v>
      </c>
      <c r="K150" s="60">
        <f t="shared" si="16"/>
        <v>15000</v>
      </c>
      <c r="L150" s="76"/>
      <c r="M150" s="76"/>
      <c r="N150" s="60">
        <v>15000</v>
      </c>
      <c r="O150" s="60">
        <f t="shared" si="17"/>
        <v>15000</v>
      </c>
      <c r="P150" s="76"/>
      <c r="Q150" s="76"/>
      <c r="R150" s="60">
        <v>15000</v>
      </c>
      <c r="S150" s="60">
        <f t="shared" si="15"/>
        <v>20000</v>
      </c>
      <c r="T150" s="76"/>
      <c r="U150" s="76"/>
      <c r="V150" s="60">
        <v>20000</v>
      </c>
    </row>
    <row r="151" spans="1:22" ht="67.2">
      <c r="A151" s="31">
        <v>23</v>
      </c>
      <c r="B151" s="36" t="s">
        <v>334</v>
      </c>
      <c r="C151" s="34" t="s">
        <v>29</v>
      </c>
      <c r="D151" s="31"/>
      <c r="E151" s="31" t="s">
        <v>57</v>
      </c>
      <c r="F151" s="20" t="s">
        <v>335</v>
      </c>
      <c r="G151" s="17">
        <v>29475.286</v>
      </c>
      <c r="H151" s="59"/>
      <c r="I151" s="59"/>
      <c r="J151" s="17">
        <v>29475.286</v>
      </c>
      <c r="K151" s="60">
        <f t="shared" si="16"/>
        <v>7815.3430000000008</v>
      </c>
      <c r="L151" s="76"/>
      <c r="M151" s="76"/>
      <c r="N151" s="60">
        <v>7815.3430000000008</v>
      </c>
      <c r="O151" s="60">
        <f t="shared" si="17"/>
        <v>7815.3430000000008</v>
      </c>
      <c r="P151" s="76"/>
      <c r="Q151" s="76"/>
      <c r="R151" s="60">
        <v>7815.3430000000008</v>
      </c>
      <c r="S151" s="60">
        <f t="shared" si="15"/>
        <v>20000</v>
      </c>
      <c r="T151" s="76"/>
      <c r="U151" s="76"/>
      <c r="V151" s="60">
        <v>20000</v>
      </c>
    </row>
    <row r="152" spans="1:22" ht="33.6">
      <c r="A152" s="31">
        <v>24</v>
      </c>
      <c r="B152" s="35" t="s">
        <v>239</v>
      </c>
      <c r="C152" s="34" t="s">
        <v>336</v>
      </c>
      <c r="D152" s="31" t="s">
        <v>337</v>
      </c>
      <c r="E152" s="31" t="s">
        <v>80</v>
      </c>
      <c r="F152" s="27" t="s">
        <v>338</v>
      </c>
      <c r="G152" s="37">
        <v>519798.93400000001</v>
      </c>
      <c r="H152" s="59"/>
      <c r="I152" s="59"/>
      <c r="J152" s="37">
        <v>519798.93400000001</v>
      </c>
      <c r="K152" s="60">
        <f t="shared" si="16"/>
        <v>165000</v>
      </c>
      <c r="L152" s="76"/>
      <c r="M152" s="76"/>
      <c r="N152" s="60">
        <v>165000</v>
      </c>
      <c r="O152" s="60">
        <f t="shared" si="17"/>
        <v>165000</v>
      </c>
      <c r="P152" s="76"/>
      <c r="Q152" s="76"/>
      <c r="R152" s="60">
        <v>165000</v>
      </c>
      <c r="S152" s="60">
        <f t="shared" si="15"/>
        <v>100000</v>
      </c>
      <c r="T152" s="76"/>
      <c r="U152" s="76"/>
      <c r="V152" s="60">
        <v>100000</v>
      </c>
    </row>
    <row r="153" spans="1:22" ht="33.6">
      <c r="A153" s="31">
        <v>25</v>
      </c>
      <c r="B153" s="36" t="s">
        <v>339</v>
      </c>
      <c r="C153" s="34" t="s">
        <v>25</v>
      </c>
      <c r="D153" s="31"/>
      <c r="E153" s="31" t="s">
        <v>80</v>
      </c>
      <c r="F153" s="20" t="s">
        <v>340</v>
      </c>
      <c r="G153" s="60">
        <v>35000</v>
      </c>
      <c r="H153" s="59"/>
      <c r="I153" s="59"/>
      <c r="J153" s="60">
        <v>35000</v>
      </c>
      <c r="K153" s="60">
        <f t="shared" si="16"/>
        <v>15000</v>
      </c>
      <c r="L153" s="76"/>
      <c r="M153" s="76"/>
      <c r="N153" s="60">
        <v>15000</v>
      </c>
      <c r="O153" s="60">
        <f t="shared" si="17"/>
        <v>15000</v>
      </c>
      <c r="P153" s="76"/>
      <c r="Q153" s="76"/>
      <c r="R153" s="60">
        <v>15000</v>
      </c>
      <c r="S153" s="60">
        <f t="shared" si="15"/>
        <v>13000</v>
      </c>
      <c r="T153" s="76"/>
      <c r="U153" s="76"/>
      <c r="V153" s="60">
        <v>13000</v>
      </c>
    </row>
    <row r="154" spans="1:22" ht="100.8">
      <c r="A154" s="31">
        <v>26</v>
      </c>
      <c r="B154" s="35" t="s">
        <v>341</v>
      </c>
      <c r="C154" s="34" t="s">
        <v>23</v>
      </c>
      <c r="D154" s="31" t="s">
        <v>342</v>
      </c>
      <c r="E154" s="31" t="s">
        <v>143</v>
      </c>
      <c r="F154" s="27" t="s">
        <v>343</v>
      </c>
      <c r="G154" s="37">
        <v>129352.516</v>
      </c>
      <c r="H154" s="59"/>
      <c r="I154" s="59"/>
      <c r="J154" s="37">
        <v>129352.516</v>
      </c>
      <c r="K154" s="60">
        <f t="shared" si="16"/>
        <v>71058.012000000002</v>
      </c>
      <c r="L154" s="76"/>
      <c r="M154" s="76"/>
      <c r="N154" s="60">
        <v>71058.012000000002</v>
      </c>
      <c r="O154" s="60">
        <f t="shared" si="17"/>
        <v>71058.012000000002</v>
      </c>
      <c r="P154" s="76"/>
      <c r="Q154" s="76"/>
      <c r="R154" s="60">
        <v>71058.012000000002</v>
      </c>
      <c r="S154" s="60">
        <f t="shared" si="15"/>
        <v>18942</v>
      </c>
      <c r="T154" s="76"/>
      <c r="U154" s="76"/>
      <c r="V154" s="60">
        <v>18942</v>
      </c>
    </row>
    <row r="155" spans="1:22" ht="33.6">
      <c r="A155" s="31">
        <v>27</v>
      </c>
      <c r="B155" s="45" t="s">
        <v>344</v>
      </c>
      <c r="C155" s="34" t="s">
        <v>43</v>
      </c>
      <c r="D155" s="31"/>
      <c r="E155" s="31" t="s">
        <v>80</v>
      </c>
      <c r="F155" s="20" t="s">
        <v>345</v>
      </c>
      <c r="G155" s="60">
        <v>69899.797999999995</v>
      </c>
      <c r="H155" s="59"/>
      <c r="I155" s="59"/>
      <c r="J155" s="60">
        <v>69899.797999999995</v>
      </c>
      <c r="K155" s="60">
        <f t="shared" si="16"/>
        <v>20000</v>
      </c>
      <c r="L155" s="76"/>
      <c r="M155" s="76"/>
      <c r="N155" s="60">
        <v>20000</v>
      </c>
      <c r="O155" s="60">
        <f t="shared" si="17"/>
        <v>20000</v>
      </c>
      <c r="P155" s="76"/>
      <c r="Q155" s="76"/>
      <c r="R155" s="60">
        <v>20000</v>
      </c>
      <c r="S155" s="60">
        <f t="shared" si="15"/>
        <v>12000</v>
      </c>
      <c r="T155" s="76"/>
      <c r="U155" s="76"/>
      <c r="V155" s="60">
        <v>12000</v>
      </c>
    </row>
    <row r="156" spans="1:22" ht="50.4">
      <c r="A156" s="31">
        <v>28</v>
      </c>
      <c r="B156" s="42" t="s">
        <v>346</v>
      </c>
      <c r="C156" s="31"/>
      <c r="D156" s="31"/>
      <c r="E156" s="31">
        <v>2022</v>
      </c>
      <c r="F156" s="20" t="s">
        <v>347</v>
      </c>
      <c r="G156" s="60">
        <v>26467.436000000002</v>
      </c>
      <c r="H156" s="59"/>
      <c r="I156" s="59"/>
      <c r="J156" s="60">
        <v>6467.4360000000015</v>
      </c>
      <c r="K156" s="60">
        <f t="shared" si="16"/>
        <v>4100</v>
      </c>
      <c r="L156" s="76"/>
      <c r="M156" s="76"/>
      <c r="N156" s="60">
        <v>4100</v>
      </c>
      <c r="O156" s="60">
        <f t="shared" si="17"/>
        <v>4100</v>
      </c>
      <c r="P156" s="76"/>
      <c r="Q156" s="76"/>
      <c r="R156" s="60">
        <v>4100</v>
      </c>
      <c r="S156" s="60">
        <f t="shared" si="15"/>
        <v>1400</v>
      </c>
      <c r="T156" s="76"/>
      <c r="U156" s="76"/>
      <c r="V156" s="60">
        <v>1400</v>
      </c>
    </row>
    <row r="157" spans="1:22" ht="67.2">
      <c r="A157" s="31">
        <v>29</v>
      </c>
      <c r="B157" s="35" t="s">
        <v>348</v>
      </c>
      <c r="C157" s="34" t="s">
        <v>35</v>
      </c>
      <c r="D157" s="31" t="s">
        <v>349</v>
      </c>
      <c r="E157" s="31" t="s">
        <v>143</v>
      </c>
      <c r="F157" s="27" t="s">
        <v>350</v>
      </c>
      <c r="G157" s="37">
        <v>611654</v>
      </c>
      <c r="H157" s="59"/>
      <c r="I157" s="59"/>
      <c r="J157" s="37">
        <v>355273</v>
      </c>
      <c r="K157" s="60">
        <f t="shared" si="16"/>
        <v>199102.08700000003</v>
      </c>
      <c r="L157" s="76"/>
      <c r="M157" s="76"/>
      <c r="N157" s="60">
        <v>199102.08700000003</v>
      </c>
      <c r="O157" s="60">
        <f t="shared" si="17"/>
        <v>199102.08700000003</v>
      </c>
      <c r="P157" s="76"/>
      <c r="Q157" s="76"/>
      <c r="R157" s="60">
        <v>199102.08700000003</v>
      </c>
      <c r="S157" s="60">
        <f t="shared" si="15"/>
        <v>17710</v>
      </c>
      <c r="T157" s="76"/>
      <c r="U157" s="76"/>
      <c r="V157" s="60">
        <v>17710</v>
      </c>
    </row>
    <row r="158" spans="1:22" ht="50.4">
      <c r="A158" s="31">
        <v>30</v>
      </c>
      <c r="B158" s="35" t="s">
        <v>351</v>
      </c>
      <c r="C158" s="34" t="s">
        <v>29</v>
      </c>
      <c r="D158" s="31" t="s">
        <v>352</v>
      </c>
      <c r="E158" s="31" t="s">
        <v>80</v>
      </c>
      <c r="F158" s="20" t="s">
        <v>353</v>
      </c>
      <c r="G158" s="60">
        <v>29897.931</v>
      </c>
      <c r="H158" s="59"/>
      <c r="I158" s="59"/>
      <c r="J158" s="60">
        <v>10322.876</v>
      </c>
      <c r="K158" s="60">
        <f t="shared" si="16"/>
        <v>0</v>
      </c>
      <c r="L158" s="76"/>
      <c r="M158" s="76"/>
      <c r="N158" s="60">
        <v>0</v>
      </c>
      <c r="O158" s="60">
        <f t="shared" si="17"/>
        <v>0</v>
      </c>
      <c r="P158" s="76"/>
      <c r="Q158" s="76"/>
      <c r="R158" s="60">
        <v>0</v>
      </c>
      <c r="S158" s="60">
        <f t="shared" si="15"/>
        <v>7000</v>
      </c>
      <c r="T158" s="76"/>
      <c r="U158" s="76"/>
      <c r="V158" s="60">
        <v>7000</v>
      </c>
    </row>
    <row r="159" spans="1:22" ht="33.6">
      <c r="A159" s="31">
        <v>31</v>
      </c>
      <c r="B159" s="35" t="s">
        <v>354</v>
      </c>
      <c r="C159" s="34" t="s">
        <v>37</v>
      </c>
      <c r="D159" s="31"/>
      <c r="E159" s="31" t="s">
        <v>80</v>
      </c>
      <c r="F159" s="20" t="s">
        <v>355</v>
      </c>
      <c r="G159" s="60">
        <v>69525.933000000005</v>
      </c>
      <c r="H159" s="59"/>
      <c r="I159" s="59"/>
      <c r="J159" s="17">
        <v>39631.907699999996</v>
      </c>
      <c r="K159" s="60">
        <f t="shared" si="16"/>
        <v>0</v>
      </c>
      <c r="L159" s="76"/>
      <c r="M159" s="76"/>
      <c r="N159" s="60">
        <v>0</v>
      </c>
      <c r="O159" s="60">
        <f t="shared" si="17"/>
        <v>0</v>
      </c>
      <c r="P159" s="76"/>
      <c r="Q159" s="76"/>
      <c r="R159" s="60">
        <v>0</v>
      </c>
      <c r="S159" s="60">
        <f t="shared" si="15"/>
        <v>15000</v>
      </c>
      <c r="T159" s="76"/>
      <c r="U159" s="76"/>
      <c r="V159" s="60">
        <v>15000</v>
      </c>
    </row>
    <row r="160" spans="1:22" ht="67.2">
      <c r="A160" s="31">
        <v>32</v>
      </c>
      <c r="B160" s="42" t="s">
        <v>356</v>
      </c>
      <c r="C160" s="31" t="s">
        <v>357</v>
      </c>
      <c r="D160" s="31" t="s">
        <v>358</v>
      </c>
      <c r="E160" s="31" t="s">
        <v>326</v>
      </c>
      <c r="F160" s="20"/>
      <c r="G160" s="17">
        <v>797000</v>
      </c>
      <c r="H160" s="59"/>
      <c r="I160" s="59"/>
      <c r="J160" s="17">
        <v>797000</v>
      </c>
      <c r="K160" s="60">
        <f t="shared" si="16"/>
        <v>20000</v>
      </c>
      <c r="L160" s="76"/>
      <c r="M160" s="76"/>
      <c r="N160" s="60">
        <v>20000</v>
      </c>
      <c r="O160" s="60">
        <f t="shared" si="17"/>
        <v>20000</v>
      </c>
      <c r="P160" s="76"/>
      <c r="Q160" s="76"/>
      <c r="R160" s="60">
        <v>20000</v>
      </c>
      <c r="S160" s="60">
        <f t="shared" si="15"/>
        <v>117100</v>
      </c>
      <c r="T160" s="76"/>
      <c r="U160" s="76"/>
      <c r="V160" s="60">
        <v>117100</v>
      </c>
    </row>
    <row r="161" spans="1:22" ht="50.4">
      <c r="A161" s="31">
        <v>33</v>
      </c>
      <c r="B161" s="35" t="s">
        <v>359</v>
      </c>
      <c r="C161" s="34" t="s">
        <v>25</v>
      </c>
      <c r="D161" s="31" t="s">
        <v>360</v>
      </c>
      <c r="E161" s="31" t="s">
        <v>57</v>
      </c>
      <c r="F161" s="20"/>
      <c r="G161" s="17">
        <v>69995.16</v>
      </c>
      <c r="H161" s="59"/>
      <c r="I161" s="59"/>
      <c r="J161" s="17">
        <v>19215.833600000002</v>
      </c>
      <c r="K161" s="60">
        <f t="shared" si="16"/>
        <v>0</v>
      </c>
      <c r="L161" s="76"/>
      <c r="M161" s="76"/>
      <c r="N161" s="60">
        <v>0</v>
      </c>
      <c r="O161" s="60">
        <f t="shared" si="17"/>
        <v>0</v>
      </c>
      <c r="P161" s="76"/>
      <c r="Q161" s="76"/>
      <c r="R161" s="60">
        <v>0</v>
      </c>
      <c r="S161" s="60">
        <f t="shared" si="15"/>
        <v>5000</v>
      </c>
      <c r="T161" s="76"/>
      <c r="U161" s="76"/>
      <c r="V161" s="60">
        <v>5000</v>
      </c>
    </row>
    <row r="162" spans="1:22" ht="33.6">
      <c r="A162" s="31">
        <v>34</v>
      </c>
      <c r="B162" s="35" t="s">
        <v>361</v>
      </c>
      <c r="C162" s="34" t="s">
        <v>37</v>
      </c>
      <c r="D162" s="31"/>
      <c r="E162" s="31" t="s">
        <v>57</v>
      </c>
      <c r="F162" s="20" t="s">
        <v>362</v>
      </c>
      <c r="G162" s="60">
        <v>35293.133999999998</v>
      </c>
      <c r="H162" s="59"/>
      <c r="I162" s="59"/>
      <c r="J162" s="60">
        <v>20251</v>
      </c>
      <c r="K162" s="60">
        <f t="shared" si="16"/>
        <v>0</v>
      </c>
      <c r="L162" s="76"/>
      <c r="M162" s="76"/>
      <c r="N162" s="60">
        <v>0</v>
      </c>
      <c r="O162" s="60">
        <f t="shared" si="17"/>
        <v>0</v>
      </c>
      <c r="P162" s="76"/>
      <c r="Q162" s="76"/>
      <c r="R162" s="60">
        <v>0</v>
      </c>
      <c r="S162" s="60">
        <f t="shared" si="15"/>
        <v>7000</v>
      </c>
      <c r="T162" s="76"/>
      <c r="U162" s="76"/>
      <c r="V162" s="60">
        <v>7000</v>
      </c>
    </row>
    <row r="163" spans="1:22" ht="67.2">
      <c r="A163" s="31">
        <v>35</v>
      </c>
      <c r="B163" s="42" t="s">
        <v>363</v>
      </c>
      <c r="C163" s="31" t="s">
        <v>37</v>
      </c>
      <c r="D163" s="31"/>
      <c r="E163" s="31" t="s">
        <v>57</v>
      </c>
      <c r="F163" s="20" t="s">
        <v>364</v>
      </c>
      <c r="G163" s="17">
        <v>53200.152999999998</v>
      </c>
      <c r="H163" s="59"/>
      <c r="I163" s="59"/>
      <c r="J163" s="17">
        <v>26254.606699999997</v>
      </c>
      <c r="K163" s="60">
        <f t="shared" si="16"/>
        <v>0</v>
      </c>
      <c r="L163" s="76"/>
      <c r="M163" s="76"/>
      <c r="N163" s="60">
        <v>0</v>
      </c>
      <c r="O163" s="60">
        <f t="shared" si="17"/>
        <v>0</v>
      </c>
      <c r="P163" s="76"/>
      <c r="Q163" s="76"/>
      <c r="R163" s="60">
        <v>0</v>
      </c>
      <c r="S163" s="60">
        <f t="shared" si="15"/>
        <v>6000</v>
      </c>
      <c r="T163" s="76"/>
      <c r="U163" s="76"/>
      <c r="V163" s="60">
        <v>6000</v>
      </c>
    </row>
    <row r="164" spans="1:22" ht="50.4">
      <c r="A164" s="31">
        <v>36</v>
      </c>
      <c r="B164" s="42" t="s">
        <v>365</v>
      </c>
      <c r="C164" s="31" t="s">
        <v>41</v>
      </c>
      <c r="D164" s="31"/>
      <c r="E164" s="31" t="s">
        <v>61</v>
      </c>
      <c r="F164" s="20" t="s">
        <v>366</v>
      </c>
      <c r="G164" s="60">
        <v>9889.768</v>
      </c>
      <c r="H164" s="59"/>
      <c r="I164" s="59"/>
      <c r="J164" s="60">
        <v>9889.768</v>
      </c>
      <c r="K164" s="60">
        <f t="shared" si="16"/>
        <v>1907</v>
      </c>
      <c r="L164" s="76"/>
      <c r="M164" s="76"/>
      <c r="N164" s="60">
        <v>1907</v>
      </c>
      <c r="O164" s="60">
        <f t="shared" si="17"/>
        <v>1907</v>
      </c>
      <c r="P164" s="76"/>
      <c r="Q164" s="76"/>
      <c r="R164" s="60">
        <v>1907</v>
      </c>
      <c r="S164" s="60">
        <f t="shared" si="15"/>
        <v>1618</v>
      </c>
      <c r="T164" s="76"/>
      <c r="U164" s="76"/>
      <c r="V164" s="60">
        <v>1618</v>
      </c>
    </row>
    <row r="165" spans="1:22" ht="84">
      <c r="A165" s="31">
        <v>37</v>
      </c>
      <c r="B165" s="35" t="s">
        <v>367</v>
      </c>
      <c r="C165" s="34" t="s">
        <v>37</v>
      </c>
      <c r="D165" s="31" t="s">
        <v>368</v>
      </c>
      <c r="E165" s="31" t="s">
        <v>369</v>
      </c>
      <c r="F165" s="20" t="s">
        <v>370</v>
      </c>
      <c r="G165" s="60">
        <v>96596</v>
      </c>
      <c r="H165" s="59"/>
      <c r="I165" s="59"/>
      <c r="J165" s="60">
        <v>50859.75</v>
      </c>
      <c r="K165" s="60">
        <f t="shared" si="16"/>
        <v>24500</v>
      </c>
      <c r="L165" s="76"/>
      <c r="M165" s="76"/>
      <c r="N165" s="60">
        <v>24500</v>
      </c>
      <c r="O165" s="60">
        <f t="shared" si="17"/>
        <v>24500</v>
      </c>
      <c r="P165" s="76"/>
      <c r="Q165" s="76"/>
      <c r="R165" s="60">
        <v>24500</v>
      </c>
      <c r="S165" s="60">
        <f t="shared" si="15"/>
        <v>2117</v>
      </c>
      <c r="T165" s="76"/>
      <c r="U165" s="76"/>
      <c r="V165" s="60">
        <v>2117</v>
      </c>
    </row>
    <row r="166" spans="1:22" ht="33.6">
      <c r="A166" s="31">
        <v>38</v>
      </c>
      <c r="B166" s="26" t="s">
        <v>371</v>
      </c>
      <c r="C166" s="25" t="s">
        <v>336</v>
      </c>
      <c r="D166" s="26"/>
      <c r="E166" s="26" t="s">
        <v>372</v>
      </c>
      <c r="F166" s="27" t="s">
        <v>373</v>
      </c>
      <c r="G166" s="52">
        <v>4410816</v>
      </c>
      <c r="H166" s="59"/>
      <c r="I166" s="52">
        <v>3087000</v>
      </c>
      <c r="J166" s="52">
        <v>1323816</v>
      </c>
      <c r="K166" s="60">
        <f t="shared" si="16"/>
        <v>2052090.1140000001</v>
      </c>
      <c r="L166" s="76"/>
      <c r="M166" s="61">
        <v>1092730</v>
      </c>
      <c r="N166" s="60">
        <v>959360.11399999994</v>
      </c>
      <c r="O166" s="60">
        <f t="shared" si="17"/>
        <v>2052090.1140000001</v>
      </c>
      <c r="P166" s="76"/>
      <c r="Q166" s="61">
        <v>1092730</v>
      </c>
      <c r="R166" s="60">
        <v>959360.11399999994</v>
      </c>
      <c r="S166" s="74">
        <f t="shared" si="15"/>
        <v>276254</v>
      </c>
      <c r="T166" s="76"/>
      <c r="U166" s="60">
        <v>268254</v>
      </c>
      <c r="V166" s="74">
        <v>8000</v>
      </c>
    </row>
    <row r="167" spans="1:22" ht="67.2">
      <c r="A167" s="31">
        <v>39</v>
      </c>
      <c r="B167" s="35" t="s">
        <v>374</v>
      </c>
      <c r="C167" s="34" t="s">
        <v>23</v>
      </c>
      <c r="D167" s="31"/>
      <c r="E167" s="31" t="s">
        <v>156</v>
      </c>
      <c r="F167" s="20" t="s">
        <v>375</v>
      </c>
      <c r="G167" s="60">
        <v>37749</v>
      </c>
      <c r="H167" s="59"/>
      <c r="I167" s="59"/>
      <c r="J167" s="60">
        <v>37749</v>
      </c>
      <c r="K167" s="60">
        <f t="shared" si="16"/>
        <v>0</v>
      </c>
      <c r="L167" s="76"/>
      <c r="M167" s="76"/>
      <c r="N167" s="60">
        <v>0</v>
      </c>
      <c r="O167" s="60">
        <f t="shared" si="17"/>
        <v>0</v>
      </c>
      <c r="P167" s="76"/>
      <c r="Q167" s="76"/>
      <c r="R167" s="60">
        <v>0</v>
      </c>
      <c r="S167" s="60">
        <f t="shared" si="15"/>
        <v>10000</v>
      </c>
      <c r="T167" s="76"/>
      <c r="U167" s="76"/>
      <c r="V167" s="60">
        <v>10000</v>
      </c>
    </row>
    <row r="168" spans="1:22" ht="100.8">
      <c r="A168" s="31">
        <v>40</v>
      </c>
      <c r="B168" s="35" t="s">
        <v>376</v>
      </c>
      <c r="C168" s="34" t="s">
        <v>27</v>
      </c>
      <c r="D168" s="31" t="s">
        <v>377</v>
      </c>
      <c r="E168" s="31" t="s">
        <v>68</v>
      </c>
      <c r="F168" s="20" t="s">
        <v>378</v>
      </c>
      <c r="G168" s="60">
        <v>14698.861999999999</v>
      </c>
      <c r="H168" s="59"/>
      <c r="I168" s="59"/>
      <c r="J168" s="60">
        <v>4724.1355000000003</v>
      </c>
      <c r="K168" s="60">
        <f t="shared" si="16"/>
        <v>2400</v>
      </c>
      <c r="L168" s="76"/>
      <c r="M168" s="76"/>
      <c r="N168" s="60">
        <v>2400</v>
      </c>
      <c r="O168" s="60">
        <f t="shared" si="17"/>
        <v>2400</v>
      </c>
      <c r="P168" s="76"/>
      <c r="Q168" s="76"/>
      <c r="R168" s="60">
        <v>2400</v>
      </c>
      <c r="S168" s="60">
        <f t="shared" si="15"/>
        <v>2324</v>
      </c>
      <c r="T168" s="76"/>
      <c r="U168" s="76"/>
      <c r="V168" s="60">
        <v>2324</v>
      </c>
    </row>
    <row r="169" spans="1:22" ht="50.4">
      <c r="A169" s="31">
        <v>41</v>
      </c>
      <c r="B169" s="35" t="s">
        <v>379</v>
      </c>
      <c r="C169" s="34" t="s">
        <v>380</v>
      </c>
      <c r="D169" s="31" t="s">
        <v>381</v>
      </c>
      <c r="E169" s="31" t="s">
        <v>57</v>
      </c>
      <c r="F169" s="20"/>
      <c r="G169" s="17">
        <v>48332.896000000001</v>
      </c>
      <c r="H169" s="59"/>
      <c r="I169" s="59"/>
      <c r="J169" s="17">
        <v>14904</v>
      </c>
      <c r="K169" s="60">
        <f t="shared" si="16"/>
        <v>0</v>
      </c>
      <c r="L169" s="76"/>
      <c r="M169" s="76"/>
      <c r="N169" s="60">
        <v>0</v>
      </c>
      <c r="O169" s="60">
        <f t="shared" si="17"/>
        <v>0</v>
      </c>
      <c r="P169" s="76"/>
      <c r="Q169" s="76"/>
      <c r="R169" s="60">
        <v>0</v>
      </c>
      <c r="S169" s="60">
        <f t="shared" si="15"/>
        <v>4000</v>
      </c>
      <c r="T169" s="76"/>
      <c r="U169" s="76"/>
      <c r="V169" s="60">
        <v>4000</v>
      </c>
    </row>
    <row r="170" spans="1:22" ht="33.6">
      <c r="A170" s="21"/>
      <c r="B170" s="22" t="s">
        <v>110</v>
      </c>
      <c r="C170" s="23"/>
      <c r="D170" s="21"/>
      <c r="E170" s="21"/>
      <c r="F170" s="19"/>
      <c r="G170" s="15"/>
      <c r="H170" s="59"/>
      <c r="I170" s="59"/>
      <c r="J170" s="15"/>
      <c r="K170" s="48"/>
      <c r="L170" s="76"/>
      <c r="M170" s="76"/>
      <c r="N170" s="48"/>
      <c r="O170" s="48"/>
      <c r="P170" s="76"/>
      <c r="Q170" s="76"/>
      <c r="R170" s="48"/>
      <c r="S170" s="48"/>
      <c r="T170" s="76"/>
      <c r="U170" s="76"/>
      <c r="V170" s="48"/>
    </row>
    <row r="171" spans="1:22" ht="100.8">
      <c r="A171" s="31">
        <v>1</v>
      </c>
      <c r="B171" s="26" t="s">
        <v>240</v>
      </c>
      <c r="C171" s="25" t="s">
        <v>29</v>
      </c>
      <c r="D171" s="25" t="s">
        <v>382</v>
      </c>
      <c r="E171" s="25" t="s">
        <v>61</v>
      </c>
      <c r="F171" s="27" t="s">
        <v>383</v>
      </c>
      <c r="G171" s="37">
        <v>69765.608999999997</v>
      </c>
      <c r="H171" s="59"/>
      <c r="I171" s="59"/>
      <c r="J171" s="37">
        <v>69765.608999999997</v>
      </c>
      <c r="K171" s="60">
        <f t="shared" si="16"/>
        <v>12000</v>
      </c>
      <c r="L171" s="76"/>
      <c r="M171" s="76"/>
      <c r="N171" s="60">
        <v>12000</v>
      </c>
      <c r="O171" s="60">
        <f t="shared" si="17"/>
        <v>12000</v>
      </c>
      <c r="P171" s="76"/>
      <c r="Q171" s="76"/>
      <c r="R171" s="60">
        <v>12000</v>
      </c>
      <c r="S171" s="60">
        <f t="shared" si="15"/>
        <v>1000</v>
      </c>
      <c r="T171" s="76"/>
      <c r="U171" s="76"/>
      <c r="V171" s="60">
        <v>1000</v>
      </c>
    </row>
    <row r="172" spans="1:22" ht="100.8">
      <c r="A172" s="31">
        <v>2</v>
      </c>
      <c r="B172" s="26" t="s">
        <v>241</v>
      </c>
      <c r="C172" s="25" t="s">
        <v>29</v>
      </c>
      <c r="D172" s="25" t="s">
        <v>384</v>
      </c>
      <c r="E172" s="25" t="s">
        <v>84</v>
      </c>
      <c r="F172" s="27" t="s">
        <v>385</v>
      </c>
      <c r="G172" s="37">
        <v>150993.99600000001</v>
      </c>
      <c r="H172" s="59"/>
      <c r="I172" s="59"/>
      <c r="J172" s="37">
        <v>150993.99600000001</v>
      </c>
      <c r="K172" s="60">
        <f t="shared" si="16"/>
        <v>23000</v>
      </c>
      <c r="L172" s="76"/>
      <c r="M172" s="76"/>
      <c r="N172" s="60">
        <v>23000</v>
      </c>
      <c r="O172" s="60">
        <f t="shared" si="17"/>
        <v>23000</v>
      </c>
      <c r="P172" s="76"/>
      <c r="Q172" s="76"/>
      <c r="R172" s="60">
        <v>23000</v>
      </c>
      <c r="S172" s="60">
        <f t="shared" si="15"/>
        <v>57000</v>
      </c>
      <c r="T172" s="76"/>
      <c r="U172" s="76"/>
      <c r="V172" s="60">
        <v>57000</v>
      </c>
    </row>
    <row r="173" spans="1:22" ht="67.2">
      <c r="A173" s="31">
        <v>3</v>
      </c>
      <c r="B173" s="35" t="s">
        <v>386</v>
      </c>
      <c r="C173" s="34" t="s">
        <v>23</v>
      </c>
      <c r="D173" s="25" t="s">
        <v>387</v>
      </c>
      <c r="E173" s="25" t="s">
        <v>184</v>
      </c>
      <c r="F173" s="27" t="s">
        <v>388</v>
      </c>
      <c r="G173" s="37">
        <v>201136.58900000001</v>
      </c>
      <c r="H173" s="59"/>
      <c r="I173" s="59"/>
      <c r="J173" s="37">
        <v>201136.58900000001</v>
      </c>
      <c r="K173" s="60">
        <f t="shared" si="16"/>
        <v>50000</v>
      </c>
      <c r="L173" s="76"/>
      <c r="M173" s="76"/>
      <c r="N173" s="60">
        <v>50000</v>
      </c>
      <c r="O173" s="60">
        <f t="shared" si="17"/>
        <v>50000</v>
      </c>
      <c r="P173" s="76"/>
      <c r="Q173" s="76"/>
      <c r="R173" s="60">
        <v>50000</v>
      </c>
      <c r="S173" s="60">
        <f t="shared" si="15"/>
        <v>97000</v>
      </c>
      <c r="T173" s="76"/>
      <c r="U173" s="76"/>
      <c r="V173" s="60">
        <v>97000</v>
      </c>
    </row>
    <row r="174" spans="1:22" ht="50.4">
      <c r="A174" s="31">
        <v>4</v>
      </c>
      <c r="B174" s="35" t="s">
        <v>389</v>
      </c>
      <c r="C174" s="34" t="s">
        <v>29</v>
      </c>
      <c r="D174" s="31" t="s">
        <v>390</v>
      </c>
      <c r="E174" s="31" t="s">
        <v>84</v>
      </c>
      <c r="F174" s="27" t="s">
        <v>391</v>
      </c>
      <c r="G174" s="37">
        <v>259961.30499999999</v>
      </c>
      <c r="H174" s="59"/>
      <c r="I174" s="59"/>
      <c r="J174" s="37">
        <v>259961.30499999999</v>
      </c>
      <c r="K174" s="60">
        <f t="shared" si="16"/>
        <v>116367.68700000001</v>
      </c>
      <c r="L174" s="76"/>
      <c r="M174" s="76"/>
      <c r="N174" s="60">
        <v>116367.68700000001</v>
      </c>
      <c r="O174" s="60">
        <f t="shared" si="17"/>
        <v>116367.68700000001</v>
      </c>
      <c r="P174" s="76"/>
      <c r="Q174" s="76"/>
      <c r="R174" s="60">
        <v>116367.68700000001</v>
      </c>
      <c r="S174" s="60">
        <f t="shared" si="15"/>
        <v>100000</v>
      </c>
      <c r="T174" s="76"/>
      <c r="U174" s="76"/>
      <c r="V174" s="60">
        <v>100000</v>
      </c>
    </row>
    <row r="175" spans="1:22" ht="50.4">
      <c r="A175" s="31">
        <v>5</v>
      </c>
      <c r="B175" s="35" t="s">
        <v>392</v>
      </c>
      <c r="C175" s="34" t="s">
        <v>29</v>
      </c>
      <c r="D175" s="31"/>
      <c r="E175" s="31" t="s">
        <v>80</v>
      </c>
      <c r="F175" s="20" t="s">
        <v>393</v>
      </c>
      <c r="G175" s="60">
        <v>23999.946</v>
      </c>
      <c r="H175" s="59"/>
      <c r="I175" s="59"/>
      <c r="J175" s="60">
        <v>23999.946</v>
      </c>
      <c r="K175" s="60">
        <f t="shared" si="16"/>
        <v>10000</v>
      </c>
      <c r="L175" s="76"/>
      <c r="M175" s="76"/>
      <c r="N175" s="60">
        <v>10000</v>
      </c>
      <c r="O175" s="60">
        <f t="shared" si="17"/>
        <v>10000</v>
      </c>
      <c r="P175" s="76"/>
      <c r="Q175" s="76"/>
      <c r="R175" s="60">
        <v>10000</v>
      </c>
      <c r="S175" s="60">
        <f t="shared" si="15"/>
        <v>7500</v>
      </c>
      <c r="T175" s="76"/>
      <c r="U175" s="76"/>
      <c r="V175" s="60">
        <v>7500</v>
      </c>
    </row>
    <row r="176" spans="1:22" ht="33.6">
      <c r="A176" s="31">
        <v>6</v>
      </c>
      <c r="B176" s="35" t="s">
        <v>243</v>
      </c>
      <c r="C176" s="34" t="s">
        <v>23</v>
      </c>
      <c r="D176" s="25" t="s">
        <v>394</v>
      </c>
      <c r="E176" s="25" t="s">
        <v>395</v>
      </c>
      <c r="F176" s="27" t="s">
        <v>396</v>
      </c>
      <c r="G176" s="37">
        <v>173890</v>
      </c>
      <c r="H176" s="59"/>
      <c r="I176" s="59"/>
      <c r="J176" s="37">
        <v>173890</v>
      </c>
      <c r="K176" s="60">
        <f t="shared" si="16"/>
        <v>12927</v>
      </c>
      <c r="L176" s="76"/>
      <c r="M176" s="76"/>
      <c r="N176" s="60">
        <v>12927</v>
      </c>
      <c r="O176" s="60">
        <f t="shared" si="17"/>
        <v>12927</v>
      </c>
      <c r="P176" s="76"/>
      <c r="Q176" s="76"/>
      <c r="R176" s="60">
        <v>12927</v>
      </c>
      <c r="S176" s="60">
        <f t="shared" si="15"/>
        <v>2138</v>
      </c>
      <c r="T176" s="76"/>
      <c r="U176" s="76"/>
      <c r="V176" s="60">
        <v>2138</v>
      </c>
    </row>
    <row r="177" spans="1:22" ht="33.6">
      <c r="A177" s="31">
        <v>7</v>
      </c>
      <c r="B177" s="35" t="s">
        <v>397</v>
      </c>
      <c r="C177" s="34" t="s">
        <v>23</v>
      </c>
      <c r="D177" s="31" t="s">
        <v>398</v>
      </c>
      <c r="E177" s="31" t="s">
        <v>399</v>
      </c>
      <c r="F177" s="27" t="s">
        <v>400</v>
      </c>
      <c r="G177" s="37">
        <v>149627.459</v>
      </c>
      <c r="H177" s="59"/>
      <c r="I177" s="59"/>
      <c r="J177" s="37">
        <v>149627.459</v>
      </c>
      <c r="K177" s="60">
        <f t="shared" si="16"/>
        <v>155.31099999999998</v>
      </c>
      <c r="L177" s="76"/>
      <c r="M177" s="76"/>
      <c r="N177" s="60">
        <v>155.31099999999998</v>
      </c>
      <c r="O177" s="60">
        <f t="shared" si="17"/>
        <v>155.31099999999998</v>
      </c>
      <c r="P177" s="76"/>
      <c r="Q177" s="76"/>
      <c r="R177" s="60">
        <v>155.31099999999998</v>
      </c>
      <c r="S177" s="60">
        <f t="shared" si="15"/>
        <v>1938</v>
      </c>
      <c r="T177" s="76"/>
      <c r="U177" s="76"/>
      <c r="V177" s="60">
        <v>1938</v>
      </c>
    </row>
    <row r="178" spans="1:22" ht="33.6">
      <c r="A178" s="31">
        <v>8</v>
      </c>
      <c r="B178" s="35" t="s">
        <v>401</v>
      </c>
      <c r="C178" s="34" t="s">
        <v>23</v>
      </c>
      <c r="D178" s="31" t="s">
        <v>402</v>
      </c>
      <c r="E178" s="31" t="s">
        <v>399</v>
      </c>
      <c r="F178" s="27" t="s">
        <v>403</v>
      </c>
      <c r="G178" s="37">
        <v>185768.64600000001</v>
      </c>
      <c r="H178" s="59"/>
      <c r="I178" s="59"/>
      <c r="J178" s="37">
        <v>185768.64600000001</v>
      </c>
      <c r="K178" s="60">
        <f t="shared" si="16"/>
        <v>1262.875</v>
      </c>
      <c r="L178" s="76"/>
      <c r="M178" s="76"/>
      <c r="N178" s="60">
        <v>1262.875</v>
      </c>
      <c r="O178" s="60">
        <f t="shared" si="17"/>
        <v>1262.875</v>
      </c>
      <c r="P178" s="76"/>
      <c r="Q178" s="76"/>
      <c r="R178" s="60">
        <v>1262.875</v>
      </c>
      <c r="S178" s="60">
        <f t="shared" si="15"/>
        <v>1721</v>
      </c>
      <c r="T178" s="76"/>
      <c r="U178" s="76"/>
      <c r="V178" s="60">
        <v>1721</v>
      </c>
    </row>
    <row r="179" spans="1:22" ht="67.2">
      <c r="A179" s="31">
        <v>9</v>
      </c>
      <c r="B179" s="35" t="s">
        <v>404</v>
      </c>
      <c r="C179" s="34" t="s">
        <v>33</v>
      </c>
      <c r="D179" s="31" t="s">
        <v>405</v>
      </c>
      <c r="E179" s="31" t="s">
        <v>76</v>
      </c>
      <c r="F179" s="27" t="s">
        <v>406</v>
      </c>
      <c r="G179" s="60">
        <v>173890</v>
      </c>
      <c r="H179" s="59"/>
      <c r="I179" s="59"/>
      <c r="J179" s="60">
        <v>173890</v>
      </c>
      <c r="K179" s="60">
        <f t="shared" si="16"/>
        <v>10000</v>
      </c>
      <c r="L179" s="76"/>
      <c r="M179" s="76"/>
      <c r="N179" s="60">
        <v>10000</v>
      </c>
      <c r="O179" s="60">
        <f t="shared" si="17"/>
        <v>10000</v>
      </c>
      <c r="P179" s="76"/>
      <c r="Q179" s="76"/>
      <c r="R179" s="60">
        <v>10000</v>
      </c>
      <c r="S179" s="60">
        <f t="shared" si="15"/>
        <v>500</v>
      </c>
      <c r="T179" s="76"/>
      <c r="U179" s="76"/>
      <c r="V179" s="60">
        <v>500</v>
      </c>
    </row>
    <row r="180" spans="1:22" ht="67.2">
      <c r="A180" s="31">
        <v>10</v>
      </c>
      <c r="B180" s="35" t="s">
        <v>407</v>
      </c>
      <c r="C180" s="34" t="s">
        <v>23</v>
      </c>
      <c r="D180" s="31" t="s">
        <v>408</v>
      </c>
      <c r="E180" s="31" t="s">
        <v>184</v>
      </c>
      <c r="F180" s="20" t="s">
        <v>409</v>
      </c>
      <c r="G180" s="60">
        <v>113545.61599999999</v>
      </c>
      <c r="H180" s="59"/>
      <c r="I180" s="59"/>
      <c r="J180" s="60">
        <v>25000</v>
      </c>
      <c r="K180" s="60">
        <f t="shared" si="16"/>
        <v>0</v>
      </c>
      <c r="L180" s="76"/>
      <c r="M180" s="76"/>
      <c r="N180" s="60">
        <v>0</v>
      </c>
      <c r="O180" s="60">
        <f t="shared" si="17"/>
        <v>0</v>
      </c>
      <c r="P180" s="76"/>
      <c r="Q180" s="76"/>
      <c r="R180" s="60">
        <v>0</v>
      </c>
      <c r="S180" s="60">
        <f t="shared" si="15"/>
        <v>13000</v>
      </c>
      <c r="T180" s="76"/>
      <c r="U180" s="76"/>
      <c r="V180" s="60">
        <v>13000</v>
      </c>
    </row>
    <row r="181" spans="1:22" ht="16.8">
      <c r="A181" s="21"/>
      <c r="B181" s="22" t="s">
        <v>410</v>
      </c>
      <c r="C181" s="23"/>
      <c r="D181" s="21"/>
      <c r="E181" s="21"/>
      <c r="F181" s="19"/>
      <c r="G181" s="48"/>
      <c r="H181" s="59"/>
      <c r="I181" s="59"/>
      <c r="J181" s="48"/>
      <c r="K181" s="48"/>
      <c r="L181" s="76"/>
      <c r="M181" s="76"/>
      <c r="N181" s="48"/>
      <c r="O181" s="48"/>
      <c r="P181" s="76"/>
      <c r="Q181" s="76"/>
      <c r="R181" s="48"/>
      <c r="S181" s="48"/>
      <c r="T181" s="76"/>
      <c r="U181" s="76"/>
      <c r="V181" s="48"/>
    </row>
    <row r="182" spans="1:22" ht="84">
      <c r="A182" s="31">
        <v>1</v>
      </c>
      <c r="B182" s="36" t="s">
        <v>411</v>
      </c>
      <c r="C182" s="34" t="s">
        <v>23</v>
      </c>
      <c r="D182" s="43" t="s">
        <v>412</v>
      </c>
      <c r="E182" s="31" t="s">
        <v>80</v>
      </c>
      <c r="F182" s="20" t="s">
        <v>413</v>
      </c>
      <c r="G182" s="60">
        <v>17702.852999999999</v>
      </c>
      <c r="H182" s="59"/>
      <c r="I182" s="59"/>
      <c r="J182" s="60">
        <v>17702.852999999999</v>
      </c>
      <c r="K182" s="60">
        <f t="shared" si="16"/>
        <v>5500</v>
      </c>
      <c r="L182" s="76"/>
      <c r="M182" s="76"/>
      <c r="N182" s="60">
        <v>5500</v>
      </c>
      <c r="O182" s="60">
        <f t="shared" si="17"/>
        <v>5500</v>
      </c>
      <c r="P182" s="76"/>
      <c r="Q182" s="76"/>
      <c r="R182" s="60">
        <v>5500</v>
      </c>
      <c r="S182" s="60">
        <f t="shared" si="15"/>
        <v>8000</v>
      </c>
      <c r="T182" s="76"/>
      <c r="U182" s="76"/>
      <c r="V182" s="60">
        <v>8000</v>
      </c>
    </row>
    <row r="183" spans="1:22" ht="33.6">
      <c r="A183" s="21"/>
      <c r="B183" s="41" t="s">
        <v>414</v>
      </c>
      <c r="C183" s="23"/>
      <c r="D183" s="15"/>
      <c r="E183" s="21"/>
      <c r="F183" s="19"/>
      <c r="G183" s="48"/>
      <c r="H183" s="59"/>
      <c r="I183" s="59"/>
      <c r="J183" s="48"/>
      <c r="K183" s="48"/>
      <c r="L183" s="76"/>
      <c r="M183" s="76"/>
      <c r="N183" s="48"/>
      <c r="O183" s="48"/>
      <c r="P183" s="76"/>
      <c r="Q183" s="76"/>
      <c r="R183" s="48"/>
      <c r="S183" s="48"/>
      <c r="T183" s="76"/>
      <c r="U183" s="76"/>
      <c r="V183" s="48"/>
    </row>
    <row r="184" spans="1:22" ht="33.6">
      <c r="A184" s="31">
        <v>1</v>
      </c>
      <c r="B184" s="35" t="s">
        <v>415</v>
      </c>
      <c r="C184" s="34" t="s">
        <v>159</v>
      </c>
      <c r="D184" s="31"/>
      <c r="E184" s="31" t="s">
        <v>72</v>
      </c>
      <c r="F184" s="20" t="s">
        <v>416</v>
      </c>
      <c r="G184" s="60">
        <v>1600</v>
      </c>
      <c r="H184" s="59"/>
      <c r="I184" s="59"/>
      <c r="J184" s="60">
        <v>1600</v>
      </c>
      <c r="K184" s="60">
        <f t="shared" si="16"/>
        <v>1000</v>
      </c>
      <c r="L184" s="76"/>
      <c r="M184" s="76"/>
      <c r="N184" s="60">
        <v>1000</v>
      </c>
      <c r="O184" s="60">
        <f t="shared" si="17"/>
        <v>1000</v>
      </c>
      <c r="P184" s="76"/>
      <c r="Q184" s="76"/>
      <c r="R184" s="60">
        <v>1000</v>
      </c>
      <c r="S184" s="60">
        <f t="shared" si="15"/>
        <v>600</v>
      </c>
      <c r="T184" s="76"/>
      <c r="U184" s="76"/>
      <c r="V184" s="60">
        <v>600</v>
      </c>
    </row>
    <row r="185" spans="1:22" ht="33.6">
      <c r="A185" s="31">
        <v>2</v>
      </c>
      <c r="B185" s="45" t="s">
        <v>417</v>
      </c>
      <c r="C185" s="34" t="s">
        <v>23</v>
      </c>
      <c r="D185" s="31" t="s">
        <v>418</v>
      </c>
      <c r="E185" s="31" t="s">
        <v>80</v>
      </c>
      <c r="F185" s="20" t="s">
        <v>419</v>
      </c>
      <c r="G185" s="60">
        <v>13788.76</v>
      </c>
      <c r="H185" s="59"/>
      <c r="I185" s="59"/>
      <c r="J185" s="60">
        <v>13788.76</v>
      </c>
      <c r="K185" s="60">
        <f t="shared" si="16"/>
        <v>3000</v>
      </c>
      <c r="L185" s="76"/>
      <c r="M185" s="76"/>
      <c r="N185" s="60">
        <v>3000</v>
      </c>
      <c r="O185" s="60">
        <f t="shared" si="17"/>
        <v>3000</v>
      </c>
      <c r="P185" s="76"/>
      <c r="Q185" s="76"/>
      <c r="R185" s="60">
        <v>3000</v>
      </c>
      <c r="S185" s="60">
        <f t="shared" si="15"/>
        <v>7500</v>
      </c>
      <c r="T185" s="76"/>
      <c r="U185" s="76"/>
      <c r="V185" s="60">
        <v>7500</v>
      </c>
    </row>
    <row r="186" spans="1:22" ht="50.4">
      <c r="A186" s="21"/>
      <c r="B186" s="22" t="s">
        <v>127</v>
      </c>
      <c r="C186" s="23"/>
      <c r="D186" s="21"/>
      <c r="E186" s="21"/>
      <c r="F186" s="19"/>
      <c r="G186" s="48"/>
      <c r="H186" s="59"/>
      <c r="I186" s="59"/>
      <c r="J186" s="48"/>
      <c r="K186" s="48"/>
      <c r="L186" s="76"/>
      <c r="M186" s="76"/>
      <c r="N186" s="48"/>
      <c r="O186" s="48"/>
      <c r="P186" s="76"/>
      <c r="Q186" s="76"/>
      <c r="R186" s="48"/>
      <c r="S186" s="48"/>
      <c r="T186" s="76"/>
      <c r="U186" s="76"/>
      <c r="V186" s="48"/>
    </row>
    <row r="187" spans="1:22" ht="33.6">
      <c r="A187" s="31">
        <v>1</v>
      </c>
      <c r="B187" s="36" t="s">
        <v>244</v>
      </c>
      <c r="C187" s="34" t="s">
        <v>23</v>
      </c>
      <c r="D187" s="31"/>
      <c r="E187" s="31" t="s">
        <v>265</v>
      </c>
      <c r="F187" s="20" t="s">
        <v>420</v>
      </c>
      <c r="G187" s="60">
        <v>295000</v>
      </c>
      <c r="H187" s="59"/>
      <c r="I187" s="59"/>
      <c r="J187" s="60">
        <v>295000</v>
      </c>
      <c r="K187" s="60">
        <f t="shared" si="16"/>
        <v>84323.951000000001</v>
      </c>
      <c r="L187" s="76"/>
      <c r="M187" s="76"/>
      <c r="N187" s="60">
        <v>84323.951000000001</v>
      </c>
      <c r="O187" s="60">
        <f t="shared" si="17"/>
        <v>84323.951000000001</v>
      </c>
      <c r="P187" s="76"/>
      <c r="Q187" s="76"/>
      <c r="R187" s="60">
        <v>84323.951000000001</v>
      </c>
      <c r="S187" s="60">
        <f t="shared" si="15"/>
        <v>115000</v>
      </c>
      <c r="T187" s="76"/>
      <c r="U187" s="76"/>
      <c r="V187" s="60">
        <v>115000</v>
      </c>
    </row>
    <row r="188" spans="1:22" ht="33.6">
      <c r="A188" s="31">
        <v>2</v>
      </c>
      <c r="B188" s="35" t="s">
        <v>421</v>
      </c>
      <c r="C188" s="34" t="s">
        <v>33</v>
      </c>
      <c r="D188" s="31"/>
      <c r="E188" s="31" t="s">
        <v>57</v>
      </c>
      <c r="F188" s="20" t="s">
        <v>422</v>
      </c>
      <c r="G188" s="60">
        <v>150000</v>
      </c>
      <c r="H188" s="59"/>
      <c r="I188" s="59"/>
      <c r="J188" s="60">
        <v>150000</v>
      </c>
      <c r="K188" s="60">
        <f t="shared" si="16"/>
        <v>25900</v>
      </c>
      <c r="L188" s="76"/>
      <c r="M188" s="76"/>
      <c r="N188" s="60">
        <v>25900</v>
      </c>
      <c r="O188" s="60">
        <f t="shared" si="17"/>
        <v>25900</v>
      </c>
      <c r="P188" s="76"/>
      <c r="Q188" s="76"/>
      <c r="R188" s="60">
        <v>25900</v>
      </c>
      <c r="S188" s="60">
        <f t="shared" si="15"/>
        <v>70000</v>
      </c>
      <c r="T188" s="76"/>
      <c r="U188" s="76"/>
      <c r="V188" s="60">
        <v>70000</v>
      </c>
    </row>
    <row r="189" spans="1:22" ht="218.4">
      <c r="A189" s="31">
        <v>3</v>
      </c>
      <c r="B189" s="35" t="s">
        <v>242</v>
      </c>
      <c r="C189" s="25" t="s">
        <v>23</v>
      </c>
      <c r="D189" s="25" t="s">
        <v>423</v>
      </c>
      <c r="E189" s="25" t="s">
        <v>326</v>
      </c>
      <c r="F189" s="27"/>
      <c r="G189" s="37">
        <v>330000</v>
      </c>
      <c r="H189" s="59"/>
      <c r="I189" s="59"/>
      <c r="J189" s="37">
        <v>330000</v>
      </c>
      <c r="K189" s="60">
        <f t="shared" si="16"/>
        <v>1600</v>
      </c>
      <c r="L189" s="76"/>
      <c r="M189" s="76"/>
      <c r="N189" s="60">
        <v>1600</v>
      </c>
      <c r="O189" s="60">
        <f t="shared" si="17"/>
        <v>1600</v>
      </c>
      <c r="P189" s="76"/>
      <c r="Q189" s="76"/>
      <c r="R189" s="60">
        <v>1600</v>
      </c>
      <c r="S189" s="60">
        <f t="shared" si="15"/>
        <v>100000</v>
      </c>
      <c r="T189" s="76"/>
      <c r="U189" s="76"/>
      <c r="V189" s="60">
        <v>100000</v>
      </c>
    </row>
    <row r="190" spans="1:22" ht="84">
      <c r="A190" s="31">
        <v>4</v>
      </c>
      <c r="B190" s="35" t="s">
        <v>424</v>
      </c>
      <c r="C190" s="34" t="s">
        <v>425</v>
      </c>
      <c r="D190" s="31"/>
      <c r="E190" s="31" t="s">
        <v>326</v>
      </c>
      <c r="F190" s="20"/>
      <c r="G190" s="17">
        <v>180000</v>
      </c>
      <c r="H190" s="59"/>
      <c r="I190" s="59"/>
      <c r="J190" s="17">
        <v>180000</v>
      </c>
      <c r="K190" s="60">
        <f t="shared" si="16"/>
        <v>5000</v>
      </c>
      <c r="L190" s="76"/>
      <c r="M190" s="76"/>
      <c r="N190" s="60">
        <v>5000</v>
      </c>
      <c r="O190" s="60">
        <f t="shared" si="17"/>
        <v>5000</v>
      </c>
      <c r="P190" s="76"/>
      <c r="Q190" s="76"/>
      <c r="R190" s="60">
        <v>5000</v>
      </c>
      <c r="S190" s="60">
        <f t="shared" si="15"/>
        <v>50000</v>
      </c>
      <c r="T190" s="76"/>
      <c r="U190" s="76"/>
      <c r="V190" s="60">
        <v>50000</v>
      </c>
    </row>
    <row r="191" spans="1:22" ht="16.8">
      <c r="A191" s="21"/>
      <c r="B191" s="22" t="s">
        <v>609</v>
      </c>
      <c r="C191" s="23"/>
      <c r="D191" s="21"/>
      <c r="E191" s="21"/>
      <c r="F191" s="19"/>
      <c r="G191" s="15"/>
      <c r="H191" s="59"/>
      <c r="I191" s="59"/>
      <c r="J191" s="15"/>
      <c r="K191" s="48"/>
      <c r="L191" s="76"/>
      <c r="M191" s="76"/>
      <c r="N191" s="48"/>
      <c r="O191" s="48"/>
      <c r="P191" s="76"/>
      <c r="Q191" s="76"/>
      <c r="R191" s="48"/>
      <c r="S191" s="48"/>
      <c r="T191" s="76"/>
      <c r="U191" s="76"/>
      <c r="V191" s="48"/>
    </row>
    <row r="192" spans="1:22" ht="16.8">
      <c r="A192" s="21"/>
      <c r="B192" s="35" t="s">
        <v>610</v>
      </c>
      <c r="C192" s="23"/>
      <c r="D192" s="21"/>
      <c r="E192" s="21"/>
      <c r="F192" s="19"/>
      <c r="G192" s="15"/>
      <c r="H192" s="59"/>
      <c r="I192" s="59"/>
      <c r="J192" s="15"/>
      <c r="K192" s="48"/>
      <c r="L192" s="76"/>
      <c r="M192" s="76"/>
      <c r="N192" s="48"/>
      <c r="O192" s="48"/>
      <c r="P192" s="76"/>
      <c r="Q192" s="76"/>
      <c r="R192" s="48"/>
      <c r="S192" s="48"/>
      <c r="T192" s="76"/>
      <c r="U192" s="76"/>
      <c r="V192" s="48"/>
    </row>
    <row r="193" spans="1:22" ht="67.2">
      <c r="A193" s="31">
        <v>1</v>
      </c>
      <c r="B193" s="35" t="s">
        <v>426</v>
      </c>
      <c r="C193" s="34" t="s">
        <v>23</v>
      </c>
      <c r="D193" s="31" t="s">
        <v>427</v>
      </c>
      <c r="E193" s="31" t="s">
        <v>428</v>
      </c>
      <c r="F193" s="20" t="s">
        <v>429</v>
      </c>
      <c r="G193" s="60">
        <v>6377.9809999999998</v>
      </c>
      <c r="H193" s="59"/>
      <c r="I193" s="59"/>
      <c r="J193" s="60">
        <v>6377.9809999999998</v>
      </c>
      <c r="K193" s="60">
        <f t="shared" si="16"/>
        <v>6300</v>
      </c>
      <c r="L193" s="76"/>
      <c r="M193" s="76"/>
      <c r="N193" s="60">
        <v>6300</v>
      </c>
      <c r="O193" s="60">
        <f t="shared" si="17"/>
        <v>6300</v>
      </c>
      <c r="P193" s="76"/>
      <c r="Q193" s="76"/>
      <c r="R193" s="60">
        <v>6300</v>
      </c>
      <c r="S193" s="60">
        <f t="shared" si="15"/>
        <v>78</v>
      </c>
      <c r="T193" s="76"/>
      <c r="U193" s="76"/>
      <c r="V193" s="60">
        <v>78</v>
      </c>
    </row>
    <row r="194" spans="1:22" ht="67.2">
      <c r="A194" s="31">
        <v>2</v>
      </c>
      <c r="B194" s="35" t="s">
        <v>430</v>
      </c>
      <c r="C194" s="34" t="s">
        <v>23</v>
      </c>
      <c r="D194" s="31" t="s">
        <v>431</v>
      </c>
      <c r="E194" s="31" t="s">
        <v>68</v>
      </c>
      <c r="F194" s="20" t="s">
        <v>432</v>
      </c>
      <c r="G194" s="60">
        <v>9604.8109999999997</v>
      </c>
      <c r="H194" s="59"/>
      <c r="I194" s="59"/>
      <c r="J194" s="60">
        <v>9604.8109999999997</v>
      </c>
      <c r="K194" s="60">
        <f t="shared" si="16"/>
        <v>5520</v>
      </c>
      <c r="L194" s="76"/>
      <c r="M194" s="76"/>
      <c r="N194" s="60">
        <v>5520</v>
      </c>
      <c r="O194" s="60">
        <f t="shared" si="17"/>
        <v>5520</v>
      </c>
      <c r="P194" s="76"/>
      <c r="Q194" s="76"/>
      <c r="R194" s="60">
        <v>5520</v>
      </c>
      <c r="S194" s="60">
        <f t="shared" si="15"/>
        <v>62</v>
      </c>
      <c r="T194" s="76"/>
      <c r="U194" s="76"/>
      <c r="V194" s="60">
        <v>62</v>
      </c>
    </row>
    <row r="195" spans="1:22" ht="33.6">
      <c r="A195" s="31">
        <v>6</v>
      </c>
      <c r="B195" s="35" t="s">
        <v>433</v>
      </c>
      <c r="C195" s="25" t="s">
        <v>23</v>
      </c>
      <c r="D195" s="25" t="s">
        <v>434</v>
      </c>
      <c r="E195" s="25" t="s">
        <v>184</v>
      </c>
      <c r="F195" s="27" t="s">
        <v>435</v>
      </c>
      <c r="G195" s="37">
        <v>64622.592228000001</v>
      </c>
      <c r="H195" s="59"/>
      <c r="I195" s="59"/>
      <c r="J195" s="37">
        <v>64622.592228000001</v>
      </c>
      <c r="K195" s="60">
        <f t="shared" ref="K195:K254" si="18">SUM(L195:N195)</f>
        <v>40000</v>
      </c>
      <c r="L195" s="76"/>
      <c r="M195" s="76"/>
      <c r="N195" s="60">
        <v>40000</v>
      </c>
      <c r="O195" s="60">
        <f t="shared" ref="O195:O254" si="19">SUM(P195:R195)</f>
        <v>40000</v>
      </c>
      <c r="P195" s="76"/>
      <c r="Q195" s="76"/>
      <c r="R195" s="60">
        <v>40000</v>
      </c>
      <c r="S195" s="60">
        <f t="shared" ref="S195:S252" si="20">T195+U195+V195</f>
        <v>20000</v>
      </c>
      <c r="T195" s="76"/>
      <c r="U195" s="76"/>
      <c r="V195" s="60">
        <v>20000</v>
      </c>
    </row>
    <row r="196" spans="1:22" ht="67.2">
      <c r="A196" s="31">
        <v>9</v>
      </c>
      <c r="B196" s="35" t="s">
        <v>436</v>
      </c>
      <c r="C196" s="34" t="s">
        <v>23</v>
      </c>
      <c r="D196" s="31" t="s">
        <v>437</v>
      </c>
      <c r="E196" s="31" t="s">
        <v>187</v>
      </c>
      <c r="F196" s="20"/>
      <c r="G196" s="17">
        <v>30234.345000000001</v>
      </c>
      <c r="H196" s="59"/>
      <c r="I196" s="59"/>
      <c r="J196" s="17">
        <v>30234.345000000001</v>
      </c>
      <c r="K196" s="60">
        <f t="shared" si="18"/>
        <v>5000</v>
      </c>
      <c r="L196" s="76"/>
      <c r="M196" s="76"/>
      <c r="N196" s="60">
        <v>5000</v>
      </c>
      <c r="O196" s="60">
        <f t="shared" si="19"/>
        <v>5000</v>
      </c>
      <c r="P196" s="76"/>
      <c r="Q196" s="76"/>
      <c r="R196" s="60">
        <v>5000</v>
      </c>
      <c r="S196" s="60">
        <f t="shared" si="20"/>
        <v>10000</v>
      </c>
      <c r="T196" s="76"/>
      <c r="U196" s="76"/>
      <c r="V196" s="60">
        <v>10000</v>
      </c>
    </row>
    <row r="197" spans="1:22" ht="16.8">
      <c r="A197" s="31">
        <v>11</v>
      </c>
      <c r="B197" s="42" t="s">
        <v>438</v>
      </c>
      <c r="C197" s="31" t="s">
        <v>23</v>
      </c>
      <c r="D197" s="31"/>
      <c r="E197" s="31"/>
      <c r="F197" s="20"/>
      <c r="G197" s="60">
        <v>10000</v>
      </c>
      <c r="H197" s="59"/>
      <c r="I197" s="59"/>
      <c r="J197" s="60">
        <v>10000</v>
      </c>
      <c r="K197" s="60">
        <f t="shared" si="18"/>
        <v>1000</v>
      </c>
      <c r="L197" s="76"/>
      <c r="M197" s="76"/>
      <c r="N197" s="60">
        <v>1000</v>
      </c>
      <c r="O197" s="60">
        <f t="shared" si="19"/>
        <v>1000</v>
      </c>
      <c r="P197" s="76"/>
      <c r="Q197" s="76"/>
      <c r="R197" s="60">
        <v>1000</v>
      </c>
      <c r="S197" s="60">
        <f t="shared" si="20"/>
        <v>5000</v>
      </c>
      <c r="T197" s="76"/>
      <c r="U197" s="76"/>
      <c r="V197" s="60">
        <v>5000</v>
      </c>
    </row>
    <row r="198" spans="1:22" ht="16.8">
      <c r="A198" s="21"/>
      <c r="B198" s="39" t="s">
        <v>439</v>
      </c>
      <c r="C198" s="21"/>
      <c r="D198" s="21"/>
      <c r="E198" s="21"/>
      <c r="F198" s="19"/>
      <c r="G198" s="48"/>
      <c r="H198" s="59"/>
      <c r="I198" s="59"/>
      <c r="J198" s="48"/>
      <c r="K198" s="48"/>
      <c r="L198" s="76"/>
      <c r="M198" s="76"/>
      <c r="N198" s="48"/>
      <c r="O198" s="48"/>
      <c r="P198" s="76"/>
      <c r="Q198" s="76"/>
      <c r="R198" s="48"/>
      <c r="S198" s="48"/>
      <c r="T198" s="76"/>
      <c r="U198" s="76"/>
      <c r="V198" s="48"/>
    </row>
    <row r="199" spans="1:22" ht="67.2">
      <c r="A199" s="31">
        <v>1</v>
      </c>
      <c r="B199" s="45" t="s">
        <v>440</v>
      </c>
      <c r="C199" s="34" t="s">
        <v>23</v>
      </c>
      <c r="D199" s="31" t="s">
        <v>190</v>
      </c>
      <c r="E199" s="31" t="s">
        <v>72</v>
      </c>
      <c r="F199" s="20" t="s">
        <v>441</v>
      </c>
      <c r="G199" s="60">
        <v>3441.6080000000002</v>
      </c>
      <c r="H199" s="59"/>
      <c r="I199" s="59"/>
      <c r="J199" s="60">
        <v>3441.6080000000002</v>
      </c>
      <c r="K199" s="60">
        <f t="shared" si="18"/>
        <v>3242</v>
      </c>
      <c r="L199" s="76"/>
      <c r="M199" s="76"/>
      <c r="N199" s="60">
        <v>3242</v>
      </c>
      <c r="O199" s="60">
        <f t="shared" si="19"/>
        <v>3242</v>
      </c>
      <c r="P199" s="76"/>
      <c r="Q199" s="76"/>
      <c r="R199" s="60">
        <v>3242</v>
      </c>
      <c r="S199" s="60">
        <f t="shared" si="20"/>
        <v>183</v>
      </c>
      <c r="T199" s="76"/>
      <c r="U199" s="76"/>
      <c r="V199" s="60">
        <v>183</v>
      </c>
    </row>
    <row r="200" spans="1:22" ht="16.8">
      <c r="A200" s="21"/>
      <c r="B200" s="47" t="s">
        <v>224</v>
      </c>
      <c r="C200" s="23"/>
      <c r="D200" s="21"/>
      <c r="E200" s="21"/>
      <c r="F200" s="19"/>
      <c r="G200" s="48"/>
      <c r="H200" s="59"/>
      <c r="I200" s="59"/>
      <c r="J200" s="48"/>
      <c r="K200" s="48"/>
      <c r="L200" s="76"/>
      <c r="M200" s="76"/>
      <c r="N200" s="48"/>
      <c r="O200" s="48"/>
      <c r="P200" s="76"/>
      <c r="Q200" s="76"/>
      <c r="R200" s="48"/>
      <c r="S200" s="48"/>
      <c r="T200" s="76"/>
      <c r="U200" s="76"/>
      <c r="V200" s="48"/>
    </row>
    <row r="201" spans="1:22" ht="100.8">
      <c r="A201" s="31">
        <v>1</v>
      </c>
      <c r="B201" s="46" t="s">
        <v>442</v>
      </c>
      <c r="C201" s="34" t="s">
        <v>27</v>
      </c>
      <c r="D201" s="25" t="s">
        <v>443</v>
      </c>
      <c r="E201" s="25" t="s">
        <v>184</v>
      </c>
      <c r="F201" s="27" t="s">
        <v>444</v>
      </c>
      <c r="G201" s="37">
        <v>110000</v>
      </c>
      <c r="H201" s="59"/>
      <c r="I201" s="64">
        <v>70000</v>
      </c>
      <c r="J201" s="37">
        <v>40000</v>
      </c>
      <c r="K201" s="60">
        <f t="shared" si="18"/>
        <v>20062.593000000001</v>
      </c>
      <c r="L201" s="76"/>
      <c r="M201" s="65">
        <v>17500</v>
      </c>
      <c r="N201" s="60">
        <v>2562.5929999999998</v>
      </c>
      <c r="O201" s="60">
        <f t="shared" si="19"/>
        <v>20062.593000000001</v>
      </c>
      <c r="P201" s="76"/>
      <c r="Q201" s="65">
        <v>17500</v>
      </c>
      <c r="R201" s="60">
        <v>2562.5929999999998</v>
      </c>
      <c r="S201" s="60">
        <f t="shared" si="20"/>
        <v>60000</v>
      </c>
      <c r="T201" s="76"/>
      <c r="U201" s="65">
        <v>40000</v>
      </c>
      <c r="V201" s="60">
        <v>20000</v>
      </c>
    </row>
    <row r="202" spans="1:22" ht="33.6">
      <c r="A202" s="31">
        <v>2</v>
      </c>
      <c r="B202" s="36" t="s">
        <v>445</v>
      </c>
      <c r="C202" s="31" t="s">
        <v>27</v>
      </c>
      <c r="D202" s="31" t="s">
        <v>190</v>
      </c>
      <c r="E202" s="31" t="s">
        <v>80</v>
      </c>
      <c r="F202" s="20" t="s">
        <v>446</v>
      </c>
      <c r="G202" s="60">
        <v>14602.154</v>
      </c>
      <c r="H202" s="59"/>
      <c r="I202" s="59"/>
      <c r="J202" s="60">
        <v>14602.154</v>
      </c>
      <c r="K202" s="60">
        <f t="shared" si="18"/>
        <v>8000</v>
      </c>
      <c r="L202" s="76"/>
      <c r="M202" s="76"/>
      <c r="N202" s="60">
        <v>8000</v>
      </c>
      <c r="O202" s="60">
        <f t="shared" si="19"/>
        <v>8000</v>
      </c>
      <c r="P202" s="76"/>
      <c r="Q202" s="76"/>
      <c r="R202" s="60">
        <v>8000</v>
      </c>
      <c r="S202" s="60">
        <f t="shared" si="20"/>
        <v>5000</v>
      </c>
      <c r="T202" s="76"/>
      <c r="U202" s="76"/>
      <c r="V202" s="60">
        <v>5000</v>
      </c>
    </row>
    <row r="203" spans="1:22" ht="33.6">
      <c r="A203" s="24" t="s">
        <v>447</v>
      </c>
      <c r="B203" s="22" t="s">
        <v>448</v>
      </c>
      <c r="C203" s="21"/>
      <c r="D203" s="21"/>
      <c r="E203" s="48"/>
      <c r="F203" s="19"/>
      <c r="G203" s="15"/>
      <c r="H203" s="59"/>
      <c r="I203" s="59"/>
      <c r="J203" s="15"/>
      <c r="K203" s="48">
        <f t="shared" si="18"/>
        <v>0</v>
      </c>
      <c r="L203" s="76"/>
      <c r="M203" s="76"/>
      <c r="N203" s="48"/>
      <c r="O203" s="48">
        <f t="shared" si="19"/>
        <v>0</v>
      </c>
      <c r="P203" s="76"/>
      <c r="Q203" s="76"/>
      <c r="R203" s="48"/>
      <c r="S203" s="48">
        <f t="shared" si="20"/>
        <v>157450</v>
      </c>
      <c r="T203" s="76"/>
      <c r="U203" s="76"/>
      <c r="V203" s="48">
        <v>157450</v>
      </c>
    </row>
    <row r="204" spans="1:22" ht="16.8">
      <c r="A204" s="31"/>
      <c r="B204" s="45"/>
      <c r="C204" s="17"/>
      <c r="D204" s="31"/>
      <c r="E204" s="31"/>
      <c r="F204" s="20"/>
      <c r="G204" s="60"/>
      <c r="H204" s="59"/>
      <c r="I204" s="59"/>
      <c r="J204" s="60"/>
      <c r="K204" s="60">
        <f t="shared" si="18"/>
        <v>0</v>
      </c>
      <c r="L204" s="76"/>
      <c r="M204" s="76"/>
      <c r="N204" s="60"/>
      <c r="O204" s="60">
        <f t="shared" si="19"/>
        <v>0</v>
      </c>
      <c r="P204" s="76"/>
      <c r="Q204" s="76"/>
      <c r="R204" s="60"/>
      <c r="S204" s="60">
        <f t="shared" si="20"/>
        <v>0</v>
      </c>
      <c r="T204" s="76"/>
      <c r="U204" s="76"/>
      <c r="V204" s="60"/>
    </row>
    <row r="205" spans="1:22" ht="16.8">
      <c r="A205" s="21" t="s">
        <v>56</v>
      </c>
      <c r="B205" s="22" t="s">
        <v>449</v>
      </c>
      <c r="C205" s="16"/>
      <c r="D205" s="16"/>
      <c r="E205" s="16"/>
      <c r="F205" s="28"/>
      <c r="G205" s="58"/>
      <c r="H205" s="59"/>
      <c r="I205" s="59"/>
      <c r="J205" s="58"/>
      <c r="K205" s="48">
        <f>K206+K207</f>
        <v>204555.65700000004</v>
      </c>
      <c r="L205" s="48">
        <f t="shared" ref="L205:V205" si="21">L206+L207</f>
        <v>0</v>
      </c>
      <c r="M205" s="48">
        <f t="shared" si="21"/>
        <v>15000</v>
      </c>
      <c r="N205" s="48">
        <f t="shared" si="21"/>
        <v>189555.65700000004</v>
      </c>
      <c r="O205" s="48">
        <f t="shared" si="21"/>
        <v>204555.65700000004</v>
      </c>
      <c r="P205" s="48">
        <f t="shared" si="21"/>
        <v>0</v>
      </c>
      <c r="Q205" s="48">
        <f t="shared" si="21"/>
        <v>15000</v>
      </c>
      <c r="R205" s="48">
        <f t="shared" si="21"/>
        <v>189555.65700000004</v>
      </c>
      <c r="S205" s="48">
        <f t="shared" si="21"/>
        <v>155000</v>
      </c>
      <c r="T205" s="48">
        <f t="shared" si="21"/>
        <v>0</v>
      </c>
      <c r="U205" s="48">
        <f t="shared" si="21"/>
        <v>35000</v>
      </c>
      <c r="V205" s="48">
        <f t="shared" si="21"/>
        <v>120000</v>
      </c>
    </row>
    <row r="206" spans="1:22" ht="50.4">
      <c r="A206" s="21" t="s">
        <v>450</v>
      </c>
      <c r="B206" s="22" t="s">
        <v>451</v>
      </c>
      <c r="C206" s="16"/>
      <c r="D206" s="16"/>
      <c r="E206" s="16"/>
      <c r="F206" s="28"/>
      <c r="G206" s="58"/>
      <c r="H206" s="59"/>
      <c r="I206" s="59"/>
      <c r="J206" s="58"/>
      <c r="K206" s="48">
        <f t="shared" si="18"/>
        <v>13000</v>
      </c>
      <c r="L206" s="76"/>
      <c r="M206" s="76"/>
      <c r="N206" s="48">
        <v>13000</v>
      </c>
      <c r="O206" s="48">
        <f t="shared" si="19"/>
        <v>13000</v>
      </c>
      <c r="P206" s="76"/>
      <c r="Q206" s="76"/>
      <c r="R206" s="48">
        <v>13000</v>
      </c>
      <c r="S206" s="48">
        <f t="shared" si="20"/>
        <v>12000</v>
      </c>
      <c r="T206" s="76"/>
      <c r="U206" s="76"/>
      <c r="V206" s="48">
        <v>12000</v>
      </c>
    </row>
    <row r="207" spans="1:22" ht="16.8">
      <c r="A207" s="21" t="s">
        <v>452</v>
      </c>
      <c r="B207" s="22" t="s">
        <v>51</v>
      </c>
      <c r="C207" s="16"/>
      <c r="D207" s="16"/>
      <c r="E207" s="16"/>
      <c r="F207" s="28"/>
      <c r="G207" s="15"/>
      <c r="H207" s="59"/>
      <c r="I207" s="59"/>
      <c r="J207" s="15"/>
      <c r="K207" s="48">
        <f>K208</f>
        <v>191555.65700000004</v>
      </c>
      <c r="L207" s="48">
        <f t="shared" ref="L207:V207" si="22">L208</f>
        <v>0</v>
      </c>
      <c r="M207" s="48">
        <f t="shared" si="22"/>
        <v>15000</v>
      </c>
      <c r="N207" s="48">
        <f t="shared" si="22"/>
        <v>176555.65700000004</v>
      </c>
      <c r="O207" s="48">
        <f t="shared" si="22"/>
        <v>191555.65700000004</v>
      </c>
      <c r="P207" s="48">
        <f t="shared" si="22"/>
        <v>0</v>
      </c>
      <c r="Q207" s="48">
        <f t="shared" si="22"/>
        <v>15000</v>
      </c>
      <c r="R207" s="48">
        <f t="shared" si="22"/>
        <v>176555.65700000004</v>
      </c>
      <c r="S207" s="48">
        <f t="shared" si="22"/>
        <v>143000</v>
      </c>
      <c r="T207" s="48">
        <f t="shared" si="22"/>
        <v>0</v>
      </c>
      <c r="U207" s="48">
        <f t="shared" si="22"/>
        <v>35000</v>
      </c>
      <c r="V207" s="48">
        <f t="shared" si="22"/>
        <v>108000</v>
      </c>
    </row>
    <row r="208" spans="1:22" ht="16.8">
      <c r="A208" s="24" t="s">
        <v>3</v>
      </c>
      <c r="B208" s="22" t="s">
        <v>53</v>
      </c>
      <c r="C208" s="16"/>
      <c r="D208" s="16"/>
      <c r="E208" s="16"/>
      <c r="F208" s="28"/>
      <c r="G208" s="15"/>
      <c r="H208" s="59"/>
      <c r="I208" s="59"/>
      <c r="J208" s="15"/>
      <c r="K208" s="48">
        <f>SUM(K209:K261)</f>
        <v>191555.65700000004</v>
      </c>
      <c r="L208" s="48">
        <f t="shared" ref="L208:V208" si="23">SUM(L209:L261)</f>
        <v>0</v>
      </c>
      <c r="M208" s="48">
        <f t="shared" si="23"/>
        <v>15000</v>
      </c>
      <c r="N208" s="48">
        <f t="shared" si="23"/>
        <v>176555.65700000004</v>
      </c>
      <c r="O208" s="48">
        <f t="shared" si="23"/>
        <v>191555.65700000004</v>
      </c>
      <c r="P208" s="48">
        <f t="shared" si="23"/>
        <v>0</v>
      </c>
      <c r="Q208" s="48">
        <f t="shared" si="23"/>
        <v>15000</v>
      </c>
      <c r="R208" s="48">
        <f t="shared" si="23"/>
        <v>176555.65700000004</v>
      </c>
      <c r="S208" s="48">
        <f t="shared" si="23"/>
        <v>143000</v>
      </c>
      <c r="T208" s="48">
        <f t="shared" si="23"/>
        <v>0</v>
      </c>
      <c r="U208" s="48">
        <f t="shared" si="23"/>
        <v>35000</v>
      </c>
      <c r="V208" s="48">
        <f t="shared" si="23"/>
        <v>108000</v>
      </c>
    </row>
    <row r="209" spans="1:22" ht="16.8">
      <c r="A209" s="21"/>
      <c r="B209" s="22" t="s">
        <v>54</v>
      </c>
      <c r="C209" s="16"/>
      <c r="D209" s="16"/>
      <c r="E209" s="16"/>
      <c r="F209" s="28"/>
      <c r="G209" s="58"/>
      <c r="H209" s="59"/>
      <c r="I209" s="59"/>
      <c r="J209" s="58"/>
      <c r="K209" s="75"/>
      <c r="L209" s="76"/>
      <c r="M209" s="76"/>
      <c r="N209" s="75"/>
      <c r="O209" s="75"/>
      <c r="P209" s="76"/>
      <c r="Q209" s="76"/>
      <c r="R209" s="75"/>
      <c r="S209" s="75"/>
      <c r="T209" s="76"/>
      <c r="U209" s="76"/>
      <c r="V209" s="75"/>
    </row>
    <row r="210" spans="1:22" ht="33.6">
      <c r="A210" s="31">
        <v>1</v>
      </c>
      <c r="B210" s="35" t="s">
        <v>453</v>
      </c>
      <c r="C210" s="34" t="s">
        <v>37</v>
      </c>
      <c r="D210" s="31"/>
      <c r="E210" s="31" t="s">
        <v>187</v>
      </c>
      <c r="F210" s="20" t="s">
        <v>454</v>
      </c>
      <c r="G210" s="60">
        <v>9487.7479999999996</v>
      </c>
      <c r="H210" s="59"/>
      <c r="I210" s="59"/>
      <c r="J210" s="60">
        <v>5850</v>
      </c>
      <c r="K210" s="60">
        <f t="shared" si="18"/>
        <v>1089</v>
      </c>
      <c r="L210" s="76"/>
      <c r="M210" s="76"/>
      <c r="N210" s="60">
        <v>1089</v>
      </c>
      <c r="O210" s="60">
        <f t="shared" si="19"/>
        <v>1089</v>
      </c>
      <c r="P210" s="76"/>
      <c r="Q210" s="76"/>
      <c r="R210" s="60">
        <v>1089</v>
      </c>
      <c r="S210" s="60">
        <f t="shared" si="20"/>
        <v>4448</v>
      </c>
      <c r="T210" s="76"/>
      <c r="U210" s="76"/>
      <c r="V210" s="60">
        <v>4448</v>
      </c>
    </row>
    <row r="211" spans="1:22" ht="67.2">
      <c r="A211" s="31">
        <v>2</v>
      </c>
      <c r="B211" s="26" t="s">
        <v>455</v>
      </c>
      <c r="C211" s="25" t="s">
        <v>27</v>
      </c>
      <c r="D211" s="31" t="s">
        <v>456</v>
      </c>
      <c r="E211" s="31" t="s">
        <v>61</v>
      </c>
      <c r="F211" s="27" t="s">
        <v>457</v>
      </c>
      <c r="G211" s="60">
        <v>12941.127</v>
      </c>
      <c r="H211" s="59"/>
      <c r="I211" s="59"/>
      <c r="J211" s="60">
        <v>3357.4740000000002</v>
      </c>
      <c r="K211" s="60">
        <f t="shared" si="18"/>
        <v>1100</v>
      </c>
      <c r="L211" s="76"/>
      <c r="M211" s="76"/>
      <c r="N211" s="60">
        <v>1100</v>
      </c>
      <c r="O211" s="60">
        <f t="shared" si="19"/>
        <v>1100</v>
      </c>
      <c r="P211" s="76"/>
      <c r="Q211" s="76"/>
      <c r="R211" s="60">
        <v>1100</v>
      </c>
      <c r="S211" s="60">
        <f t="shared" si="20"/>
        <v>2257</v>
      </c>
      <c r="T211" s="76"/>
      <c r="U211" s="76"/>
      <c r="V211" s="60">
        <v>2257</v>
      </c>
    </row>
    <row r="212" spans="1:22" ht="67.2">
      <c r="A212" s="31">
        <v>3</v>
      </c>
      <c r="B212" s="26" t="s">
        <v>458</v>
      </c>
      <c r="C212" s="25" t="s">
        <v>27</v>
      </c>
      <c r="D212" s="31" t="s">
        <v>459</v>
      </c>
      <c r="E212" s="31" t="s">
        <v>61</v>
      </c>
      <c r="F212" s="27" t="s">
        <v>460</v>
      </c>
      <c r="G212" s="60">
        <v>11831.550999999999</v>
      </c>
      <c r="H212" s="59"/>
      <c r="I212" s="59"/>
      <c r="J212" s="60">
        <v>3536.65</v>
      </c>
      <c r="K212" s="60">
        <f t="shared" si="18"/>
        <v>1500</v>
      </c>
      <c r="L212" s="76"/>
      <c r="M212" s="76"/>
      <c r="N212" s="60">
        <v>1500</v>
      </c>
      <c r="O212" s="60">
        <f t="shared" si="19"/>
        <v>1500</v>
      </c>
      <c r="P212" s="76"/>
      <c r="Q212" s="76"/>
      <c r="R212" s="60">
        <v>1500</v>
      </c>
      <c r="S212" s="60">
        <f t="shared" si="20"/>
        <v>2036</v>
      </c>
      <c r="T212" s="76"/>
      <c r="U212" s="76"/>
      <c r="V212" s="60">
        <v>2036</v>
      </c>
    </row>
    <row r="213" spans="1:22" ht="67.2">
      <c r="A213" s="31">
        <v>4</v>
      </c>
      <c r="B213" s="26" t="s">
        <v>461</v>
      </c>
      <c r="C213" s="31" t="s">
        <v>31</v>
      </c>
      <c r="D213" s="43" t="s">
        <v>462</v>
      </c>
      <c r="E213" s="43" t="s">
        <v>133</v>
      </c>
      <c r="F213" s="27" t="s">
        <v>463</v>
      </c>
      <c r="G213" s="61">
        <v>12000</v>
      </c>
      <c r="H213" s="59"/>
      <c r="I213" s="59"/>
      <c r="J213" s="61">
        <v>4811</v>
      </c>
      <c r="K213" s="60">
        <f t="shared" si="18"/>
        <v>3200</v>
      </c>
      <c r="L213" s="76"/>
      <c r="M213" s="76"/>
      <c r="N213" s="60">
        <v>3200</v>
      </c>
      <c r="O213" s="60">
        <f t="shared" si="19"/>
        <v>3200</v>
      </c>
      <c r="P213" s="76"/>
      <c r="Q213" s="76"/>
      <c r="R213" s="60">
        <v>3200</v>
      </c>
      <c r="S213" s="60">
        <f t="shared" si="20"/>
        <v>1611</v>
      </c>
      <c r="T213" s="76"/>
      <c r="U213" s="76"/>
      <c r="V213" s="60">
        <v>1611</v>
      </c>
    </row>
    <row r="214" spans="1:22" ht="33.6">
      <c r="A214" s="31">
        <v>5</v>
      </c>
      <c r="B214" s="35" t="s">
        <v>464</v>
      </c>
      <c r="C214" s="43" t="s">
        <v>43</v>
      </c>
      <c r="D214" s="43" t="s">
        <v>465</v>
      </c>
      <c r="E214" s="43" t="s">
        <v>466</v>
      </c>
      <c r="F214" s="20" t="s">
        <v>467</v>
      </c>
      <c r="G214" s="67">
        <v>2010</v>
      </c>
      <c r="H214" s="59"/>
      <c r="I214" s="59"/>
      <c r="J214" s="67">
        <v>2000</v>
      </c>
      <c r="K214" s="60">
        <f t="shared" si="18"/>
        <v>0</v>
      </c>
      <c r="L214" s="76"/>
      <c r="M214" s="76"/>
      <c r="N214" s="60">
        <v>0</v>
      </c>
      <c r="O214" s="60">
        <f t="shared" si="19"/>
        <v>0</v>
      </c>
      <c r="P214" s="76"/>
      <c r="Q214" s="76"/>
      <c r="R214" s="60">
        <v>0</v>
      </c>
      <c r="S214" s="60">
        <f t="shared" si="20"/>
        <v>1400</v>
      </c>
      <c r="T214" s="76"/>
      <c r="U214" s="76"/>
      <c r="V214" s="60">
        <v>1400</v>
      </c>
    </row>
    <row r="215" spans="1:22" ht="67.2">
      <c r="A215" s="31">
        <v>6</v>
      </c>
      <c r="B215" s="35" t="s">
        <v>468</v>
      </c>
      <c r="C215" s="31" t="s">
        <v>27</v>
      </c>
      <c r="D215" s="43" t="s">
        <v>469</v>
      </c>
      <c r="E215" s="43" t="s">
        <v>80</v>
      </c>
      <c r="F215" s="27" t="s">
        <v>470</v>
      </c>
      <c r="G215" s="60">
        <v>12171.422</v>
      </c>
      <c r="H215" s="59"/>
      <c r="I215" s="59"/>
      <c r="J215" s="60">
        <v>3436.6950000000002</v>
      </c>
      <c r="K215" s="60">
        <f t="shared" si="18"/>
        <v>2400</v>
      </c>
      <c r="L215" s="76"/>
      <c r="M215" s="76"/>
      <c r="N215" s="60">
        <v>2400</v>
      </c>
      <c r="O215" s="60">
        <f t="shared" si="19"/>
        <v>2400</v>
      </c>
      <c r="P215" s="76"/>
      <c r="Q215" s="76"/>
      <c r="R215" s="60">
        <v>2400</v>
      </c>
      <c r="S215" s="60">
        <f t="shared" si="20"/>
        <v>1036</v>
      </c>
      <c r="T215" s="76"/>
      <c r="U215" s="76"/>
      <c r="V215" s="60">
        <v>1036</v>
      </c>
    </row>
    <row r="216" spans="1:22" ht="50.4">
      <c r="A216" s="31">
        <v>7</v>
      </c>
      <c r="B216" s="26" t="s">
        <v>471</v>
      </c>
      <c r="C216" s="31" t="s">
        <v>27</v>
      </c>
      <c r="D216" s="43" t="s">
        <v>472</v>
      </c>
      <c r="E216" s="43" t="s">
        <v>61</v>
      </c>
      <c r="F216" s="27" t="s">
        <v>473</v>
      </c>
      <c r="G216" s="68">
        <v>6334.6149999999998</v>
      </c>
      <c r="H216" s="59"/>
      <c r="I216" s="59"/>
      <c r="J216" s="68">
        <v>3093.14</v>
      </c>
      <c r="K216" s="60">
        <f t="shared" si="18"/>
        <v>2200</v>
      </c>
      <c r="L216" s="76"/>
      <c r="M216" s="76"/>
      <c r="N216" s="60">
        <v>2200</v>
      </c>
      <c r="O216" s="60">
        <f t="shared" si="19"/>
        <v>2200</v>
      </c>
      <c r="P216" s="76"/>
      <c r="Q216" s="76"/>
      <c r="R216" s="60">
        <v>2200</v>
      </c>
      <c r="S216" s="60">
        <f t="shared" si="20"/>
        <v>893</v>
      </c>
      <c r="T216" s="76"/>
      <c r="U216" s="76"/>
      <c r="V216" s="60">
        <v>893</v>
      </c>
    </row>
    <row r="217" spans="1:22" ht="50.4">
      <c r="A217" s="31">
        <v>8</v>
      </c>
      <c r="B217" s="26" t="s">
        <v>474</v>
      </c>
      <c r="C217" s="31" t="s">
        <v>25</v>
      </c>
      <c r="D217" s="31" t="s">
        <v>475</v>
      </c>
      <c r="E217" s="31" t="s">
        <v>61</v>
      </c>
      <c r="F217" s="27" t="s">
        <v>476</v>
      </c>
      <c r="G217" s="60">
        <v>5362.72</v>
      </c>
      <c r="H217" s="59"/>
      <c r="I217" s="59"/>
      <c r="J217" s="60">
        <v>1659</v>
      </c>
      <c r="K217" s="60">
        <f t="shared" si="18"/>
        <v>917.18299999999999</v>
      </c>
      <c r="L217" s="76"/>
      <c r="M217" s="76"/>
      <c r="N217" s="60">
        <v>917.18299999999999</v>
      </c>
      <c r="O217" s="60">
        <f t="shared" si="19"/>
        <v>917.18299999999999</v>
      </c>
      <c r="P217" s="76"/>
      <c r="Q217" s="76"/>
      <c r="R217" s="60">
        <v>917.18299999999999</v>
      </c>
      <c r="S217" s="60">
        <f t="shared" si="20"/>
        <v>742</v>
      </c>
      <c r="T217" s="76"/>
      <c r="U217" s="76"/>
      <c r="V217" s="60">
        <v>742</v>
      </c>
    </row>
    <row r="218" spans="1:22" ht="33.6">
      <c r="A218" s="31">
        <v>9</v>
      </c>
      <c r="B218" s="35" t="s">
        <v>477</v>
      </c>
      <c r="C218" s="43" t="s">
        <v>29</v>
      </c>
      <c r="D218" s="43" t="s">
        <v>478</v>
      </c>
      <c r="E218" s="43" t="s">
        <v>80</v>
      </c>
      <c r="F218" s="40" t="s">
        <v>479</v>
      </c>
      <c r="G218" s="60">
        <v>4930.317</v>
      </c>
      <c r="H218" s="59"/>
      <c r="I218" s="59"/>
      <c r="J218" s="60">
        <v>2100</v>
      </c>
      <c r="K218" s="60">
        <f t="shared" si="18"/>
        <v>1319</v>
      </c>
      <c r="L218" s="76"/>
      <c r="M218" s="76"/>
      <c r="N218" s="60">
        <v>1319</v>
      </c>
      <c r="O218" s="60">
        <f t="shared" si="19"/>
        <v>1319</v>
      </c>
      <c r="P218" s="76"/>
      <c r="Q218" s="76"/>
      <c r="R218" s="60">
        <v>1319</v>
      </c>
      <c r="S218" s="60">
        <f t="shared" si="20"/>
        <v>736</v>
      </c>
      <c r="T218" s="76"/>
      <c r="U218" s="76"/>
      <c r="V218" s="60">
        <v>736</v>
      </c>
    </row>
    <row r="219" spans="1:22" ht="50.4">
      <c r="A219" s="31">
        <v>10</v>
      </c>
      <c r="B219" s="35" t="s">
        <v>480</v>
      </c>
      <c r="C219" s="31" t="s">
        <v>27</v>
      </c>
      <c r="D219" s="43" t="s">
        <v>481</v>
      </c>
      <c r="E219" s="43" t="s">
        <v>80</v>
      </c>
      <c r="F219" s="27" t="s">
        <v>482</v>
      </c>
      <c r="G219" s="60">
        <v>11952.677</v>
      </c>
      <c r="H219" s="59"/>
      <c r="I219" s="59"/>
      <c r="J219" s="60">
        <v>4640.8819999999996</v>
      </c>
      <c r="K219" s="60">
        <f t="shared" si="18"/>
        <v>4200</v>
      </c>
      <c r="L219" s="76"/>
      <c r="M219" s="76"/>
      <c r="N219" s="60">
        <v>4200</v>
      </c>
      <c r="O219" s="60">
        <f t="shared" si="19"/>
        <v>4200</v>
      </c>
      <c r="P219" s="76"/>
      <c r="Q219" s="76"/>
      <c r="R219" s="60">
        <v>4200</v>
      </c>
      <c r="S219" s="60">
        <f t="shared" si="20"/>
        <v>440</v>
      </c>
      <c r="T219" s="76"/>
      <c r="U219" s="76"/>
      <c r="V219" s="60">
        <v>440</v>
      </c>
    </row>
    <row r="220" spans="1:22" ht="50.4">
      <c r="A220" s="31">
        <v>11</v>
      </c>
      <c r="B220" s="26" t="s">
        <v>483</v>
      </c>
      <c r="C220" s="31" t="s">
        <v>25</v>
      </c>
      <c r="D220" s="31" t="s">
        <v>478</v>
      </c>
      <c r="E220" s="31" t="s">
        <v>61</v>
      </c>
      <c r="F220" s="27" t="s">
        <v>484</v>
      </c>
      <c r="G220" s="60">
        <v>3068.884</v>
      </c>
      <c r="H220" s="59"/>
      <c r="I220" s="59"/>
      <c r="J220" s="60">
        <v>612.62</v>
      </c>
      <c r="K220" s="60">
        <f t="shared" si="18"/>
        <v>400</v>
      </c>
      <c r="L220" s="76"/>
      <c r="M220" s="76"/>
      <c r="N220" s="60">
        <v>400</v>
      </c>
      <c r="O220" s="60">
        <f t="shared" si="19"/>
        <v>400</v>
      </c>
      <c r="P220" s="76"/>
      <c r="Q220" s="76"/>
      <c r="R220" s="60">
        <v>400</v>
      </c>
      <c r="S220" s="60">
        <f t="shared" si="20"/>
        <v>213</v>
      </c>
      <c r="T220" s="76"/>
      <c r="U220" s="76"/>
      <c r="V220" s="60">
        <v>213</v>
      </c>
    </row>
    <row r="221" spans="1:22" ht="50.4">
      <c r="A221" s="31">
        <v>12</v>
      </c>
      <c r="B221" s="26" t="s">
        <v>485</v>
      </c>
      <c r="C221" s="25" t="s">
        <v>33</v>
      </c>
      <c r="D221" s="25" t="s">
        <v>486</v>
      </c>
      <c r="E221" s="25" t="s">
        <v>61</v>
      </c>
      <c r="F221" s="27" t="s">
        <v>487</v>
      </c>
      <c r="G221" s="37">
        <v>6622.6440000000002</v>
      </c>
      <c r="H221" s="59"/>
      <c r="I221" s="59"/>
      <c r="J221" s="37">
        <v>2875</v>
      </c>
      <c r="K221" s="60">
        <f t="shared" si="18"/>
        <v>2700</v>
      </c>
      <c r="L221" s="76"/>
      <c r="M221" s="76"/>
      <c r="N221" s="60">
        <v>2700</v>
      </c>
      <c r="O221" s="60">
        <f t="shared" si="19"/>
        <v>2700</v>
      </c>
      <c r="P221" s="76"/>
      <c r="Q221" s="76"/>
      <c r="R221" s="60">
        <v>2700</v>
      </c>
      <c r="S221" s="60">
        <f t="shared" si="20"/>
        <v>83</v>
      </c>
      <c r="T221" s="76"/>
      <c r="U221" s="76"/>
      <c r="V221" s="60">
        <v>83</v>
      </c>
    </row>
    <row r="222" spans="1:22" ht="33.6">
      <c r="A222" s="31">
        <v>13</v>
      </c>
      <c r="B222" s="26" t="s">
        <v>488</v>
      </c>
      <c r="C222" s="31" t="s">
        <v>25</v>
      </c>
      <c r="D222" s="31" t="s">
        <v>489</v>
      </c>
      <c r="E222" s="31" t="s">
        <v>61</v>
      </c>
      <c r="F222" s="27" t="s">
        <v>490</v>
      </c>
      <c r="G222" s="60">
        <v>4322.3180000000002</v>
      </c>
      <c r="H222" s="59"/>
      <c r="I222" s="59"/>
      <c r="J222" s="60">
        <v>1774</v>
      </c>
      <c r="K222" s="60">
        <f t="shared" si="18"/>
        <v>1700</v>
      </c>
      <c r="L222" s="76"/>
      <c r="M222" s="76"/>
      <c r="N222" s="60">
        <v>1700</v>
      </c>
      <c r="O222" s="60">
        <f t="shared" si="19"/>
        <v>1700</v>
      </c>
      <c r="P222" s="76"/>
      <c r="Q222" s="76"/>
      <c r="R222" s="60">
        <v>1700</v>
      </c>
      <c r="S222" s="60">
        <f t="shared" si="20"/>
        <v>74</v>
      </c>
      <c r="T222" s="76"/>
      <c r="U222" s="76"/>
      <c r="V222" s="60">
        <v>74</v>
      </c>
    </row>
    <row r="223" spans="1:22" ht="50.4">
      <c r="A223" s="31">
        <v>14</v>
      </c>
      <c r="B223" s="26" t="s">
        <v>491</v>
      </c>
      <c r="C223" s="31" t="s">
        <v>25</v>
      </c>
      <c r="D223" s="31" t="s">
        <v>492</v>
      </c>
      <c r="E223" s="31" t="s">
        <v>80</v>
      </c>
      <c r="F223" s="27" t="s">
        <v>493</v>
      </c>
      <c r="G223" s="60">
        <v>6266.027</v>
      </c>
      <c r="H223" s="59"/>
      <c r="I223" s="59"/>
      <c r="J223" s="60">
        <v>1947</v>
      </c>
      <c r="K223" s="60">
        <f t="shared" si="18"/>
        <v>1900</v>
      </c>
      <c r="L223" s="76"/>
      <c r="M223" s="76"/>
      <c r="N223" s="60">
        <v>1900</v>
      </c>
      <c r="O223" s="60">
        <f t="shared" si="19"/>
        <v>1900</v>
      </c>
      <c r="P223" s="76"/>
      <c r="Q223" s="76"/>
      <c r="R223" s="60">
        <v>1900</v>
      </c>
      <c r="S223" s="60">
        <f t="shared" si="20"/>
        <v>47</v>
      </c>
      <c r="T223" s="76"/>
      <c r="U223" s="76"/>
      <c r="V223" s="60">
        <v>47</v>
      </c>
    </row>
    <row r="224" spans="1:22" ht="50.4">
      <c r="A224" s="31">
        <v>15</v>
      </c>
      <c r="B224" s="35" t="s">
        <v>494</v>
      </c>
      <c r="C224" s="31" t="s">
        <v>25</v>
      </c>
      <c r="D224" s="43" t="s">
        <v>495</v>
      </c>
      <c r="E224" s="43" t="s">
        <v>80</v>
      </c>
      <c r="F224" s="27" t="s">
        <v>496</v>
      </c>
      <c r="G224" s="17">
        <v>9578.2810000000009</v>
      </c>
      <c r="H224" s="59"/>
      <c r="I224" s="59"/>
      <c r="J224" s="17">
        <v>3886</v>
      </c>
      <c r="K224" s="60">
        <f t="shared" si="18"/>
        <v>3800</v>
      </c>
      <c r="L224" s="76"/>
      <c r="M224" s="76"/>
      <c r="N224" s="60">
        <v>3800</v>
      </c>
      <c r="O224" s="60">
        <f t="shared" si="19"/>
        <v>3800</v>
      </c>
      <c r="P224" s="76"/>
      <c r="Q224" s="76"/>
      <c r="R224" s="60">
        <v>3800</v>
      </c>
      <c r="S224" s="60">
        <f t="shared" si="20"/>
        <v>37</v>
      </c>
      <c r="T224" s="76"/>
      <c r="U224" s="76"/>
      <c r="V224" s="60">
        <v>37</v>
      </c>
    </row>
    <row r="225" spans="1:22" ht="67.2">
      <c r="A225" s="31">
        <v>16</v>
      </c>
      <c r="B225" s="26" t="s">
        <v>497</v>
      </c>
      <c r="C225" s="25" t="s">
        <v>33</v>
      </c>
      <c r="D225" s="25" t="s">
        <v>498</v>
      </c>
      <c r="E225" s="25" t="s">
        <v>61</v>
      </c>
      <c r="F225" s="27" t="s">
        <v>499</v>
      </c>
      <c r="G225" s="37">
        <v>9747.4509999999991</v>
      </c>
      <c r="H225" s="59"/>
      <c r="I225" s="59"/>
      <c r="J225" s="37">
        <v>4977</v>
      </c>
      <c r="K225" s="60">
        <f t="shared" si="18"/>
        <v>4970</v>
      </c>
      <c r="L225" s="76"/>
      <c r="M225" s="76"/>
      <c r="N225" s="60">
        <v>4970</v>
      </c>
      <c r="O225" s="60">
        <f t="shared" si="19"/>
        <v>4970</v>
      </c>
      <c r="P225" s="76"/>
      <c r="Q225" s="76"/>
      <c r="R225" s="60">
        <v>4970</v>
      </c>
      <c r="S225" s="60">
        <f t="shared" si="20"/>
        <v>7</v>
      </c>
      <c r="T225" s="76"/>
      <c r="U225" s="76"/>
      <c r="V225" s="60">
        <v>7</v>
      </c>
    </row>
    <row r="226" spans="1:22" ht="33.6">
      <c r="A226" s="31">
        <v>17</v>
      </c>
      <c r="B226" s="26" t="s">
        <v>500</v>
      </c>
      <c r="C226" s="31" t="s">
        <v>25</v>
      </c>
      <c r="D226" s="43" t="s">
        <v>486</v>
      </c>
      <c r="E226" s="43" t="s">
        <v>61</v>
      </c>
      <c r="F226" s="27" t="s">
        <v>501</v>
      </c>
      <c r="G226" s="68">
        <v>5721.5169999999998</v>
      </c>
      <c r="H226" s="59"/>
      <c r="I226" s="59"/>
      <c r="J226" s="68">
        <v>3833.22</v>
      </c>
      <c r="K226" s="60">
        <f t="shared" si="18"/>
        <v>700</v>
      </c>
      <c r="L226" s="76"/>
      <c r="M226" s="76"/>
      <c r="N226" s="60">
        <v>700</v>
      </c>
      <c r="O226" s="60">
        <f t="shared" si="19"/>
        <v>700</v>
      </c>
      <c r="P226" s="76"/>
      <c r="Q226" s="76"/>
      <c r="R226" s="60">
        <v>700</v>
      </c>
      <c r="S226" s="60">
        <f t="shared" si="20"/>
        <v>1567</v>
      </c>
      <c r="T226" s="76"/>
      <c r="U226" s="76"/>
      <c r="V226" s="60">
        <v>1567</v>
      </c>
    </row>
    <row r="227" spans="1:22" ht="67.2">
      <c r="A227" s="31">
        <v>18</v>
      </c>
      <c r="B227" s="35" t="s">
        <v>502</v>
      </c>
      <c r="C227" s="34" t="s">
        <v>41</v>
      </c>
      <c r="D227" s="31"/>
      <c r="E227" s="31" t="s">
        <v>57</v>
      </c>
      <c r="F227" s="20" t="s">
        <v>503</v>
      </c>
      <c r="G227" s="60">
        <v>7150</v>
      </c>
      <c r="H227" s="59"/>
      <c r="I227" s="59"/>
      <c r="J227" s="17">
        <v>3451.8180000000002</v>
      </c>
      <c r="K227" s="60">
        <f t="shared" si="18"/>
        <v>1439</v>
      </c>
      <c r="L227" s="76"/>
      <c r="M227" s="76"/>
      <c r="N227" s="60">
        <v>1439</v>
      </c>
      <c r="O227" s="60">
        <f t="shared" si="19"/>
        <v>1439</v>
      </c>
      <c r="P227" s="76"/>
      <c r="Q227" s="76"/>
      <c r="R227" s="60">
        <v>1439</v>
      </c>
      <c r="S227" s="60">
        <f t="shared" si="20"/>
        <v>1961</v>
      </c>
      <c r="T227" s="76"/>
      <c r="U227" s="76"/>
      <c r="V227" s="60">
        <v>1961</v>
      </c>
    </row>
    <row r="228" spans="1:22" ht="67.2">
      <c r="A228" s="31">
        <v>19</v>
      </c>
      <c r="B228" s="26" t="s">
        <v>504</v>
      </c>
      <c r="C228" s="43" t="s">
        <v>31</v>
      </c>
      <c r="D228" s="43" t="s">
        <v>505</v>
      </c>
      <c r="E228" s="43" t="s">
        <v>80</v>
      </c>
      <c r="F228" s="27" t="s">
        <v>506</v>
      </c>
      <c r="G228" s="60">
        <v>14103.162</v>
      </c>
      <c r="H228" s="59"/>
      <c r="I228" s="59"/>
      <c r="J228" s="60">
        <v>8553.16</v>
      </c>
      <c r="K228" s="60">
        <f t="shared" si="18"/>
        <v>6942</v>
      </c>
      <c r="L228" s="76"/>
      <c r="M228" s="76"/>
      <c r="N228" s="60">
        <v>6942</v>
      </c>
      <c r="O228" s="60">
        <f t="shared" si="19"/>
        <v>6942</v>
      </c>
      <c r="P228" s="76"/>
      <c r="Q228" s="76"/>
      <c r="R228" s="60">
        <v>6942</v>
      </c>
      <c r="S228" s="60">
        <f t="shared" si="20"/>
        <v>1458</v>
      </c>
      <c r="T228" s="76"/>
      <c r="U228" s="76"/>
      <c r="V228" s="60">
        <v>1458</v>
      </c>
    </row>
    <row r="229" spans="1:22" ht="50.4">
      <c r="A229" s="31">
        <v>20</v>
      </c>
      <c r="B229" s="35" t="s">
        <v>507</v>
      </c>
      <c r="C229" s="34" t="s">
        <v>33</v>
      </c>
      <c r="D229" s="31" t="s">
        <v>508</v>
      </c>
      <c r="E229" s="31" t="s">
        <v>187</v>
      </c>
      <c r="F229" s="20" t="s">
        <v>509</v>
      </c>
      <c r="G229" s="60">
        <v>10831</v>
      </c>
      <c r="H229" s="59"/>
      <c r="I229" s="59"/>
      <c r="J229" s="60">
        <v>10831</v>
      </c>
      <c r="K229" s="60">
        <f t="shared" si="18"/>
        <v>4000</v>
      </c>
      <c r="L229" s="76"/>
      <c r="M229" s="76"/>
      <c r="N229" s="60">
        <v>4000</v>
      </c>
      <c r="O229" s="60">
        <f t="shared" si="19"/>
        <v>4000</v>
      </c>
      <c r="P229" s="76"/>
      <c r="Q229" s="76"/>
      <c r="R229" s="60">
        <v>4000</v>
      </c>
      <c r="S229" s="60">
        <f t="shared" si="20"/>
        <v>5526</v>
      </c>
      <c r="T229" s="76"/>
      <c r="U229" s="76"/>
      <c r="V229" s="60">
        <v>5526</v>
      </c>
    </row>
    <row r="230" spans="1:22" ht="50.4">
      <c r="A230" s="31">
        <v>21</v>
      </c>
      <c r="B230" s="35" t="s">
        <v>510</v>
      </c>
      <c r="C230" s="34" t="s">
        <v>39</v>
      </c>
      <c r="D230" s="31"/>
      <c r="E230" s="31" t="s">
        <v>187</v>
      </c>
      <c r="F230" s="20" t="s">
        <v>511</v>
      </c>
      <c r="G230" s="60">
        <v>8608.33</v>
      </c>
      <c r="H230" s="59"/>
      <c r="I230" s="59"/>
      <c r="J230" s="60">
        <v>6470.1558000000005</v>
      </c>
      <c r="K230" s="60">
        <f t="shared" si="18"/>
        <v>1500</v>
      </c>
      <c r="L230" s="76"/>
      <c r="M230" s="76"/>
      <c r="N230" s="60">
        <v>1500</v>
      </c>
      <c r="O230" s="60">
        <f t="shared" si="19"/>
        <v>1500</v>
      </c>
      <c r="P230" s="76"/>
      <c r="Q230" s="76"/>
      <c r="R230" s="60">
        <v>1500</v>
      </c>
      <c r="S230" s="60">
        <f t="shared" si="20"/>
        <v>4000</v>
      </c>
      <c r="T230" s="76"/>
      <c r="U230" s="76"/>
      <c r="V230" s="60">
        <v>4000</v>
      </c>
    </row>
    <row r="231" spans="1:22" ht="50.4">
      <c r="A231" s="31">
        <v>22</v>
      </c>
      <c r="B231" s="35" t="s">
        <v>512</v>
      </c>
      <c r="C231" s="34" t="s">
        <v>35</v>
      </c>
      <c r="D231" s="31"/>
      <c r="E231" s="31" t="s">
        <v>187</v>
      </c>
      <c r="F231" s="20" t="s">
        <v>513</v>
      </c>
      <c r="G231" s="60">
        <v>9716.8799999999992</v>
      </c>
      <c r="H231" s="59"/>
      <c r="I231" s="59"/>
      <c r="J231" s="60">
        <v>4050</v>
      </c>
      <c r="K231" s="60">
        <f t="shared" si="18"/>
        <v>1300</v>
      </c>
      <c r="L231" s="76"/>
      <c r="M231" s="76"/>
      <c r="N231" s="60">
        <v>1300</v>
      </c>
      <c r="O231" s="60">
        <f t="shared" si="19"/>
        <v>1300</v>
      </c>
      <c r="P231" s="76"/>
      <c r="Q231" s="76"/>
      <c r="R231" s="60">
        <v>1300</v>
      </c>
      <c r="S231" s="60">
        <f t="shared" si="20"/>
        <v>1375</v>
      </c>
      <c r="T231" s="76"/>
      <c r="U231" s="76"/>
      <c r="V231" s="60">
        <v>1375</v>
      </c>
    </row>
    <row r="232" spans="1:22" ht="50.4">
      <c r="A232" s="31">
        <v>23</v>
      </c>
      <c r="B232" s="35" t="s">
        <v>514</v>
      </c>
      <c r="C232" s="34" t="s">
        <v>35</v>
      </c>
      <c r="D232" s="31" t="s">
        <v>515</v>
      </c>
      <c r="E232" s="31" t="s">
        <v>187</v>
      </c>
      <c r="F232" s="20" t="s">
        <v>516</v>
      </c>
      <c r="G232" s="60">
        <v>7174.348</v>
      </c>
      <c r="H232" s="59"/>
      <c r="I232" s="59"/>
      <c r="J232" s="60">
        <v>3200</v>
      </c>
      <c r="K232" s="60">
        <f t="shared" si="18"/>
        <v>1000</v>
      </c>
      <c r="L232" s="76"/>
      <c r="M232" s="76"/>
      <c r="N232" s="60">
        <v>1000</v>
      </c>
      <c r="O232" s="60">
        <f t="shared" si="19"/>
        <v>1000</v>
      </c>
      <c r="P232" s="76"/>
      <c r="Q232" s="76"/>
      <c r="R232" s="60">
        <v>1000</v>
      </c>
      <c r="S232" s="60">
        <f t="shared" si="20"/>
        <v>1200</v>
      </c>
      <c r="T232" s="76"/>
      <c r="U232" s="76"/>
      <c r="V232" s="60">
        <v>1200</v>
      </c>
    </row>
    <row r="233" spans="1:22" ht="67.2">
      <c r="A233" s="31">
        <v>24</v>
      </c>
      <c r="B233" s="35" t="s">
        <v>517</v>
      </c>
      <c r="C233" s="34" t="s">
        <v>35</v>
      </c>
      <c r="D233" s="43" t="s">
        <v>469</v>
      </c>
      <c r="E233" s="31" t="s">
        <v>80</v>
      </c>
      <c r="F233" s="20" t="s">
        <v>518</v>
      </c>
      <c r="G233" s="60">
        <v>10421.549999999999</v>
      </c>
      <c r="H233" s="59"/>
      <c r="I233" s="59"/>
      <c r="J233" s="60">
        <v>4588.6605</v>
      </c>
      <c r="K233" s="60">
        <f t="shared" si="18"/>
        <v>2000</v>
      </c>
      <c r="L233" s="76"/>
      <c r="M233" s="76"/>
      <c r="N233" s="60">
        <v>2000</v>
      </c>
      <c r="O233" s="60">
        <f t="shared" si="19"/>
        <v>2000</v>
      </c>
      <c r="P233" s="76"/>
      <c r="Q233" s="76"/>
      <c r="R233" s="60">
        <v>2000</v>
      </c>
      <c r="S233" s="60">
        <f t="shared" si="20"/>
        <v>1150</v>
      </c>
      <c r="T233" s="76"/>
      <c r="U233" s="76"/>
      <c r="V233" s="60">
        <v>1150</v>
      </c>
    </row>
    <row r="234" spans="1:22" ht="50.4">
      <c r="A234" s="31">
        <v>25</v>
      </c>
      <c r="B234" s="26" t="s">
        <v>519</v>
      </c>
      <c r="C234" s="31" t="s">
        <v>27</v>
      </c>
      <c r="D234" s="43" t="s">
        <v>520</v>
      </c>
      <c r="E234" s="43" t="s">
        <v>61</v>
      </c>
      <c r="F234" s="27" t="s">
        <v>521</v>
      </c>
      <c r="G234" s="68">
        <v>7221.6139999999996</v>
      </c>
      <c r="H234" s="59"/>
      <c r="I234" s="59"/>
      <c r="J234" s="68">
        <v>3531.6860000000001</v>
      </c>
      <c r="K234" s="60">
        <f t="shared" si="18"/>
        <v>2400</v>
      </c>
      <c r="L234" s="76"/>
      <c r="M234" s="76"/>
      <c r="N234" s="60">
        <v>2400</v>
      </c>
      <c r="O234" s="60">
        <f t="shared" si="19"/>
        <v>2400</v>
      </c>
      <c r="P234" s="76"/>
      <c r="Q234" s="76"/>
      <c r="R234" s="60">
        <v>2400</v>
      </c>
      <c r="S234" s="60">
        <f t="shared" si="20"/>
        <v>1132</v>
      </c>
      <c r="T234" s="76"/>
      <c r="U234" s="76"/>
      <c r="V234" s="60">
        <v>1132</v>
      </c>
    </row>
    <row r="235" spans="1:22" ht="33.6">
      <c r="A235" s="31">
        <v>26</v>
      </c>
      <c r="B235" s="35" t="s">
        <v>522</v>
      </c>
      <c r="C235" s="31" t="s">
        <v>43</v>
      </c>
      <c r="D235" s="43" t="s">
        <v>523</v>
      </c>
      <c r="E235" s="43" t="s">
        <v>80</v>
      </c>
      <c r="F235" s="20" t="s">
        <v>524</v>
      </c>
      <c r="G235" s="60">
        <v>4338.7179999999998</v>
      </c>
      <c r="H235" s="59"/>
      <c r="I235" s="59"/>
      <c r="J235" s="60">
        <v>3780</v>
      </c>
      <c r="K235" s="60">
        <f t="shared" si="18"/>
        <v>839.4079999999999</v>
      </c>
      <c r="L235" s="76"/>
      <c r="M235" s="76"/>
      <c r="N235" s="60">
        <v>839.4079999999999</v>
      </c>
      <c r="O235" s="60">
        <f t="shared" si="19"/>
        <v>839.4079999999999</v>
      </c>
      <c r="P235" s="76"/>
      <c r="Q235" s="76"/>
      <c r="R235" s="60">
        <v>839.4079999999999</v>
      </c>
      <c r="S235" s="60">
        <f t="shared" si="20"/>
        <v>1124</v>
      </c>
      <c r="T235" s="76"/>
      <c r="U235" s="76"/>
      <c r="V235" s="60">
        <v>1124</v>
      </c>
    </row>
    <row r="236" spans="1:22" ht="50.4">
      <c r="A236" s="31">
        <v>27</v>
      </c>
      <c r="B236" s="35" t="s">
        <v>525</v>
      </c>
      <c r="C236" s="34" t="s">
        <v>27</v>
      </c>
      <c r="D236" s="31" t="s">
        <v>526</v>
      </c>
      <c r="E236" s="31" t="s">
        <v>187</v>
      </c>
      <c r="F236" s="20" t="s">
        <v>527</v>
      </c>
      <c r="G236" s="60">
        <v>6360.51</v>
      </c>
      <c r="H236" s="59"/>
      <c r="I236" s="59"/>
      <c r="J236" s="17">
        <v>2500</v>
      </c>
      <c r="K236" s="60">
        <f t="shared" si="18"/>
        <v>1000</v>
      </c>
      <c r="L236" s="76"/>
      <c r="M236" s="76"/>
      <c r="N236" s="60">
        <v>1000</v>
      </c>
      <c r="O236" s="60">
        <f t="shared" si="19"/>
        <v>1000</v>
      </c>
      <c r="P236" s="76"/>
      <c r="Q236" s="76"/>
      <c r="R236" s="60">
        <v>1000</v>
      </c>
      <c r="S236" s="60">
        <f t="shared" si="20"/>
        <v>1087</v>
      </c>
      <c r="T236" s="76"/>
      <c r="U236" s="76"/>
      <c r="V236" s="60">
        <v>1087</v>
      </c>
    </row>
    <row r="237" spans="1:22" ht="100.8">
      <c r="A237" s="31">
        <v>28</v>
      </c>
      <c r="B237" s="35" t="s">
        <v>597</v>
      </c>
      <c r="C237" s="34" t="s">
        <v>598</v>
      </c>
      <c r="D237" s="31" t="s">
        <v>599</v>
      </c>
      <c r="E237" s="31" t="s">
        <v>80</v>
      </c>
      <c r="F237" s="20" t="s">
        <v>600</v>
      </c>
      <c r="G237" s="60">
        <v>68000</v>
      </c>
      <c r="H237" s="59"/>
      <c r="I237" s="59">
        <v>50000</v>
      </c>
      <c r="J237" s="17">
        <f>G237-I237</f>
        <v>18000</v>
      </c>
      <c r="K237" s="60">
        <f t="shared" si="18"/>
        <v>22000</v>
      </c>
      <c r="L237" s="76"/>
      <c r="M237" s="76">
        <v>15000</v>
      </c>
      <c r="N237" s="60">
        <v>7000</v>
      </c>
      <c r="O237" s="60">
        <f t="shared" si="19"/>
        <v>22000</v>
      </c>
      <c r="P237" s="76"/>
      <c r="Q237" s="76">
        <v>15000</v>
      </c>
      <c r="R237" s="60">
        <v>7000</v>
      </c>
      <c r="S237" s="60">
        <f t="shared" si="20"/>
        <v>35000</v>
      </c>
      <c r="T237" s="76"/>
      <c r="U237" s="76">
        <v>35000</v>
      </c>
      <c r="V237" s="60"/>
    </row>
    <row r="238" spans="1:22" ht="16.8">
      <c r="A238" s="21"/>
      <c r="B238" s="38" t="s">
        <v>439</v>
      </c>
      <c r="C238" s="21"/>
      <c r="D238" s="15"/>
      <c r="E238" s="15"/>
      <c r="F238" s="28"/>
      <c r="G238" s="69"/>
      <c r="H238" s="59"/>
      <c r="I238" s="59"/>
      <c r="J238" s="69"/>
      <c r="K238" s="69"/>
      <c r="L238" s="76"/>
      <c r="M238" s="76"/>
      <c r="N238" s="69"/>
      <c r="O238" s="69"/>
      <c r="P238" s="76"/>
      <c r="Q238" s="76"/>
      <c r="R238" s="69"/>
      <c r="S238" s="69"/>
      <c r="T238" s="76"/>
      <c r="U238" s="76"/>
      <c r="V238" s="69"/>
    </row>
    <row r="239" spans="1:22" ht="33.6">
      <c r="A239" s="31">
        <v>1</v>
      </c>
      <c r="B239" s="35" t="s">
        <v>528</v>
      </c>
      <c r="C239" s="31" t="s">
        <v>25</v>
      </c>
      <c r="D239" s="31" t="s">
        <v>190</v>
      </c>
      <c r="E239" s="31" t="s">
        <v>369</v>
      </c>
      <c r="F239" s="27" t="s">
        <v>529</v>
      </c>
      <c r="G239" s="37">
        <v>55000</v>
      </c>
      <c r="H239" s="59"/>
      <c r="I239" s="59"/>
      <c r="J239" s="37">
        <v>19125</v>
      </c>
      <c r="K239" s="60">
        <f t="shared" si="18"/>
        <v>11000</v>
      </c>
      <c r="L239" s="76"/>
      <c r="M239" s="76"/>
      <c r="N239" s="60">
        <v>11000</v>
      </c>
      <c r="O239" s="60">
        <f t="shared" si="19"/>
        <v>11000</v>
      </c>
      <c r="P239" s="76"/>
      <c r="Q239" s="76"/>
      <c r="R239" s="60">
        <v>11000</v>
      </c>
      <c r="S239" s="60">
        <f t="shared" si="20"/>
        <v>8125</v>
      </c>
      <c r="T239" s="76"/>
      <c r="U239" s="76"/>
      <c r="V239" s="60">
        <v>8125</v>
      </c>
    </row>
    <row r="240" spans="1:22" ht="33.6">
      <c r="A240" s="31">
        <v>2</v>
      </c>
      <c r="B240" s="33" t="s">
        <v>530</v>
      </c>
      <c r="C240" s="34" t="s">
        <v>43</v>
      </c>
      <c r="D240" s="31" t="s">
        <v>190</v>
      </c>
      <c r="E240" s="31" t="s">
        <v>80</v>
      </c>
      <c r="F240" s="20" t="s">
        <v>531</v>
      </c>
      <c r="G240" s="60">
        <v>13794.58</v>
      </c>
      <c r="H240" s="59"/>
      <c r="I240" s="59"/>
      <c r="J240" s="62">
        <v>9657</v>
      </c>
      <c r="K240" s="60">
        <f t="shared" si="18"/>
        <v>9428.5920000000006</v>
      </c>
      <c r="L240" s="76"/>
      <c r="M240" s="76"/>
      <c r="N240" s="60">
        <v>9428.5920000000006</v>
      </c>
      <c r="O240" s="60">
        <f t="shared" si="19"/>
        <v>9428.5920000000006</v>
      </c>
      <c r="P240" s="76"/>
      <c r="Q240" s="76"/>
      <c r="R240" s="60">
        <v>9428.5920000000006</v>
      </c>
      <c r="S240" s="60">
        <f t="shared" si="20"/>
        <v>228</v>
      </c>
      <c r="T240" s="76"/>
      <c r="U240" s="76"/>
      <c r="V240" s="60">
        <v>228</v>
      </c>
    </row>
    <row r="241" spans="1:22" ht="67.2">
      <c r="A241" s="31">
        <v>3</v>
      </c>
      <c r="B241" s="35" t="s">
        <v>532</v>
      </c>
      <c r="C241" s="43" t="s">
        <v>39</v>
      </c>
      <c r="D241" s="31" t="s">
        <v>190</v>
      </c>
      <c r="E241" s="43" t="s">
        <v>533</v>
      </c>
      <c r="F241" s="49" t="s">
        <v>534</v>
      </c>
      <c r="G241" s="70">
        <v>47712.714</v>
      </c>
      <c r="H241" s="59"/>
      <c r="I241" s="59"/>
      <c r="J241" s="70">
        <v>33398.899799999999</v>
      </c>
      <c r="K241" s="60">
        <f t="shared" si="18"/>
        <v>7148.6959999999999</v>
      </c>
      <c r="L241" s="76"/>
      <c r="M241" s="76"/>
      <c r="N241" s="60">
        <v>7148.6959999999999</v>
      </c>
      <c r="O241" s="60">
        <f t="shared" si="19"/>
        <v>7148.6959999999999</v>
      </c>
      <c r="P241" s="76"/>
      <c r="Q241" s="76"/>
      <c r="R241" s="60">
        <v>7148.6959999999999</v>
      </c>
      <c r="S241" s="60">
        <f t="shared" si="20"/>
        <v>486</v>
      </c>
      <c r="T241" s="76"/>
      <c r="U241" s="76"/>
      <c r="V241" s="60">
        <v>486</v>
      </c>
    </row>
    <row r="242" spans="1:22" ht="100.8">
      <c r="A242" s="31">
        <v>4</v>
      </c>
      <c r="B242" s="35" t="s">
        <v>535</v>
      </c>
      <c r="C242" s="31" t="s">
        <v>35</v>
      </c>
      <c r="D242" s="31"/>
      <c r="E242" s="31" t="s">
        <v>536</v>
      </c>
      <c r="F242" s="20" t="s">
        <v>537</v>
      </c>
      <c r="G242" s="60">
        <v>35800.159</v>
      </c>
      <c r="H242" s="59"/>
      <c r="I242" s="59"/>
      <c r="J242" s="60">
        <v>28656.052</v>
      </c>
      <c r="K242" s="60">
        <f t="shared" si="18"/>
        <v>5000</v>
      </c>
      <c r="L242" s="76"/>
      <c r="M242" s="76"/>
      <c r="N242" s="60">
        <v>5000</v>
      </c>
      <c r="O242" s="60">
        <f t="shared" si="19"/>
        <v>5000</v>
      </c>
      <c r="P242" s="76"/>
      <c r="Q242" s="76"/>
      <c r="R242" s="60">
        <v>5000</v>
      </c>
      <c r="S242" s="60">
        <f t="shared" si="20"/>
        <v>11106</v>
      </c>
      <c r="T242" s="76"/>
      <c r="U242" s="76"/>
      <c r="V242" s="60">
        <v>11106</v>
      </c>
    </row>
    <row r="243" spans="1:22" ht="16.8">
      <c r="A243" s="21"/>
      <c r="B243" s="22" t="s">
        <v>224</v>
      </c>
      <c r="C243" s="21"/>
      <c r="D243" s="21"/>
      <c r="E243" s="21"/>
      <c r="F243" s="19"/>
      <c r="G243" s="48"/>
      <c r="H243" s="59"/>
      <c r="I243" s="59"/>
      <c r="J243" s="48"/>
      <c r="K243" s="48"/>
      <c r="L243" s="76"/>
      <c r="M243" s="76"/>
      <c r="N243" s="48"/>
      <c r="O243" s="48"/>
      <c r="P243" s="76"/>
      <c r="Q243" s="76"/>
      <c r="R243" s="48"/>
      <c r="S243" s="48"/>
      <c r="T243" s="76"/>
      <c r="U243" s="76"/>
      <c r="V243" s="48"/>
    </row>
    <row r="244" spans="1:22" ht="33.6">
      <c r="A244" s="31">
        <v>1</v>
      </c>
      <c r="B244" s="35" t="s">
        <v>538</v>
      </c>
      <c r="C244" s="34" t="s">
        <v>37</v>
      </c>
      <c r="D244" s="31"/>
      <c r="E244" s="31" t="s">
        <v>187</v>
      </c>
      <c r="F244" s="20" t="s">
        <v>539</v>
      </c>
      <c r="G244" s="60">
        <v>6902.1760000000004</v>
      </c>
      <c r="H244" s="59"/>
      <c r="I244" s="59"/>
      <c r="J244" s="60">
        <v>3550</v>
      </c>
      <c r="K244" s="60">
        <f t="shared" si="18"/>
        <v>1000</v>
      </c>
      <c r="L244" s="76"/>
      <c r="M244" s="76"/>
      <c r="N244" s="60">
        <v>1000</v>
      </c>
      <c r="O244" s="60">
        <f t="shared" si="19"/>
        <v>1000</v>
      </c>
      <c r="P244" s="76"/>
      <c r="Q244" s="76"/>
      <c r="R244" s="60">
        <v>1000</v>
      </c>
      <c r="S244" s="60">
        <f t="shared" si="20"/>
        <v>2550</v>
      </c>
      <c r="T244" s="76"/>
      <c r="U244" s="76"/>
      <c r="V244" s="60">
        <v>2550</v>
      </c>
    </row>
    <row r="245" spans="1:22" ht="33.6">
      <c r="A245" s="31">
        <v>2</v>
      </c>
      <c r="B245" s="35" t="s">
        <v>540</v>
      </c>
      <c r="C245" s="34" t="s">
        <v>33</v>
      </c>
      <c r="D245" s="31"/>
      <c r="E245" s="31" t="s">
        <v>187</v>
      </c>
      <c r="F245" s="20" t="s">
        <v>541</v>
      </c>
      <c r="G245" s="60">
        <v>5792.4129999999996</v>
      </c>
      <c r="H245" s="59"/>
      <c r="I245" s="59"/>
      <c r="J245" s="60">
        <v>2170</v>
      </c>
      <c r="K245" s="60">
        <f t="shared" si="18"/>
        <v>1000</v>
      </c>
      <c r="L245" s="76"/>
      <c r="M245" s="76"/>
      <c r="N245" s="60">
        <v>1000</v>
      </c>
      <c r="O245" s="60">
        <f t="shared" si="19"/>
        <v>1000</v>
      </c>
      <c r="P245" s="76"/>
      <c r="Q245" s="76"/>
      <c r="R245" s="60">
        <v>1000</v>
      </c>
      <c r="S245" s="60">
        <f t="shared" si="20"/>
        <v>1170</v>
      </c>
      <c r="T245" s="76"/>
      <c r="U245" s="76"/>
      <c r="V245" s="60">
        <v>1170</v>
      </c>
    </row>
    <row r="246" spans="1:22" ht="33.6">
      <c r="A246" s="31">
        <v>3</v>
      </c>
      <c r="B246" s="35" t="s">
        <v>542</v>
      </c>
      <c r="C246" s="34" t="s">
        <v>29</v>
      </c>
      <c r="D246" s="31" t="s">
        <v>543</v>
      </c>
      <c r="E246" s="30" t="s">
        <v>80</v>
      </c>
      <c r="F246" s="20" t="s">
        <v>544</v>
      </c>
      <c r="G246" s="60">
        <v>4365.8609999999999</v>
      </c>
      <c r="H246" s="59"/>
      <c r="I246" s="59"/>
      <c r="J246" s="60">
        <v>1772.299</v>
      </c>
      <c r="K246" s="60">
        <f t="shared" si="18"/>
        <v>1000</v>
      </c>
      <c r="L246" s="76"/>
      <c r="M246" s="76"/>
      <c r="N246" s="60">
        <v>1000</v>
      </c>
      <c r="O246" s="60">
        <f t="shared" si="19"/>
        <v>1000</v>
      </c>
      <c r="P246" s="76"/>
      <c r="Q246" s="76"/>
      <c r="R246" s="60">
        <v>1000</v>
      </c>
      <c r="S246" s="60">
        <f t="shared" si="20"/>
        <v>648</v>
      </c>
      <c r="T246" s="76"/>
      <c r="U246" s="76"/>
      <c r="V246" s="60">
        <v>648</v>
      </c>
    </row>
    <row r="247" spans="1:22" ht="33.6">
      <c r="A247" s="31">
        <v>4</v>
      </c>
      <c r="B247" s="35" t="s">
        <v>545</v>
      </c>
      <c r="C247" s="43" t="s">
        <v>33</v>
      </c>
      <c r="D247" s="31" t="s">
        <v>546</v>
      </c>
      <c r="E247" s="43" t="s">
        <v>80</v>
      </c>
      <c r="F247" s="27" t="s">
        <v>547</v>
      </c>
      <c r="G247" s="37">
        <v>6074.2060000000001</v>
      </c>
      <c r="H247" s="59"/>
      <c r="I247" s="59"/>
      <c r="J247" s="37">
        <v>2641</v>
      </c>
      <c r="K247" s="60">
        <f t="shared" si="18"/>
        <v>2000</v>
      </c>
      <c r="L247" s="76"/>
      <c r="M247" s="76"/>
      <c r="N247" s="60">
        <v>2000</v>
      </c>
      <c r="O247" s="60">
        <f t="shared" si="19"/>
        <v>2000</v>
      </c>
      <c r="P247" s="76"/>
      <c r="Q247" s="76"/>
      <c r="R247" s="60">
        <v>2000</v>
      </c>
      <c r="S247" s="60">
        <f t="shared" si="20"/>
        <v>641</v>
      </c>
      <c r="T247" s="76"/>
      <c r="U247" s="76"/>
      <c r="V247" s="60">
        <v>641</v>
      </c>
    </row>
    <row r="248" spans="1:22" ht="33.6">
      <c r="A248" s="31">
        <v>5</v>
      </c>
      <c r="B248" s="42" t="s">
        <v>548</v>
      </c>
      <c r="C248" s="31" t="s">
        <v>23</v>
      </c>
      <c r="D248" s="31"/>
      <c r="E248" s="31" t="s">
        <v>187</v>
      </c>
      <c r="F248" s="20"/>
      <c r="G248" s="17">
        <v>14995</v>
      </c>
      <c r="H248" s="59"/>
      <c r="I248" s="59"/>
      <c r="J248" s="17">
        <v>14995</v>
      </c>
      <c r="K248" s="60">
        <f t="shared" si="18"/>
        <v>7000</v>
      </c>
      <c r="L248" s="76"/>
      <c r="M248" s="76"/>
      <c r="N248" s="60">
        <v>7000</v>
      </c>
      <c r="O248" s="60">
        <f t="shared" si="19"/>
        <v>7000</v>
      </c>
      <c r="P248" s="76"/>
      <c r="Q248" s="76"/>
      <c r="R248" s="60">
        <v>7000</v>
      </c>
      <c r="S248" s="60">
        <f t="shared" si="20"/>
        <v>7995</v>
      </c>
      <c r="T248" s="76"/>
      <c r="U248" s="76"/>
      <c r="V248" s="60">
        <v>7995</v>
      </c>
    </row>
    <row r="249" spans="1:22" ht="33.6">
      <c r="A249" s="31">
        <v>6</v>
      </c>
      <c r="B249" s="35" t="s">
        <v>549</v>
      </c>
      <c r="C249" s="34" t="s">
        <v>29</v>
      </c>
      <c r="D249" s="31" t="s">
        <v>550</v>
      </c>
      <c r="E249" s="31" t="s">
        <v>61</v>
      </c>
      <c r="F249" s="20" t="s">
        <v>551</v>
      </c>
      <c r="G249" s="17">
        <v>3700.0970000000002</v>
      </c>
      <c r="H249" s="59"/>
      <c r="I249" s="59"/>
      <c r="J249" s="63">
        <v>1660</v>
      </c>
      <c r="K249" s="60">
        <f t="shared" si="18"/>
        <v>1000</v>
      </c>
      <c r="L249" s="76"/>
      <c r="M249" s="76"/>
      <c r="N249" s="60">
        <v>1000</v>
      </c>
      <c r="O249" s="60">
        <f t="shared" si="19"/>
        <v>1000</v>
      </c>
      <c r="P249" s="76"/>
      <c r="Q249" s="76"/>
      <c r="R249" s="60">
        <v>1000</v>
      </c>
      <c r="S249" s="60">
        <f t="shared" si="20"/>
        <v>557</v>
      </c>
      <c r="T249" s="76"/>
      <c r="U249" s="76"/>
      <c r="V249" s="60">
        <v>557</v>
      </c>
    </row>
    <row r="250" spans="1:22" ht="33.6">
      <c r="A250" s="31">
        <v>7</v>
      </c>
      <c r="B250" s="35" t="s">
        <v>552</v>
      </c>
      <c r="C250" s="34" t="s">
        <v>27</v>
      </c>
      <c r="D250" s="31"/>
      <c r="E250" s="31" t="s">
        <v>187</v>
      </c>
      <c r="F250" s="20" t="s">
        <v>553</v>
      </c>
      <c r="G250" s="60">
        <v>5000</v>
      </c>
      <c r="H250" s="59"/>
      <c r="I250" s="59"/>
      <c r="J250" s="62">
        <v>1800</v>
      </c>
      <c r="K250" s="60">
        <f t="shared" si="18"/>
        <v>1000</v>
      </c>
      <c r="L250" s="76"/>
      <c r="M250" s="76"/>
      <c r="N250" s="60">
        <v>1000</v>
      </c>
      <c r="O250" s="60">
        <f t="shared" si="19"/>
        <v>1000</v>
      </c>
      <c r="P250" s="76"/>
      <c r="Q250" s="76"/>
      <c r="R250" s="60">
        <v>1000</v>
      </c>
      <c r="S250" s="60">
        <f t="shared" si="20"/>
        <v>726</v>
      </c>
      <c r="T250" s="76"/>
      <c r="U250" s="76"/>
      <c r="V250" s="60">
        <v>726</v>
      </c>
    </row>
    <row r="251" spans="1:22" ht="50.4">
      <c r="A251" s="31">
        <v>8</v>
      </c>
      <c r="B251" s="35" t="s">
        <v>554</v>
      </c>
      <c r="C251" s="31" t="s">
        <v>228</v>
      </c>
      <c r="D251" s="31" t="s">
        <v>190</v>
      </c>
      <c r="E251" s="31" t="s">
        <v>80</v>
      </c>
      <c r="F251" s="27" t="s">
        <v>555</v>
      </c>
      <c r="G251" s="37">
        <v>14996.772000000001</v>
      </c>
      <c r="H251" s="59"/>
      <c r="I251" s="59"/>
      <c r="J251" s="37">
        <v>11997.417600000001</v>
      </c>
      <c r="K251" s="60">
        <f t="shared" si="18"/>
        <v>10536.189</v>
      </c>
      <c r="L251" s="76"/>
      <c r="M251" s="76"/>
      <c r="N251" s="60">
        <v>10536.189</v>
      </c>
      <c r="O251" s="60">
        <f t="shared" si="19"/>
        <v>10536.189</v>
      </c>
      <c r="P251" s="76"/>
      <c r="Q251" s="76"/>
      <c r="R251" s="60">
        <v>10536.189</v>
      </c>
      <c r="S251" s="60">
        <f t="shared" si="20"/>
        <v>961</v>
      </c>
      <c r="T251" s="76"/>
      <c r="U251" s="76"/>
      <c r="V251" s="60">
        <v>961</v>
      </c>
    </row>
    <row r="252" spans="1:22" ht="50.4">
      <c r="A252" s="31">
        <v>9</v>
      </c>
      <c r="B252" s="36" t="s">
        <v>556</v>
      </c>
      <c r="C252" s="34" t="s">
        <v>23</v>
      </c>
      <c r="D252" s="31" t="s">
        <v>431</v>
      </c>
      <c r="E252" s="31" t="s">
        <v>80</v>
      </c>
      <c r="F252" s="20" t="s">
        <v>557</v>
      </c>
      <c r="G252" s="60">
        <v>14797.368</v>
      </c>
      <c r="H252" s="59"/>
      <c r="I252" s="59"/>
      <c r="J252" s="60">
        <v>11837.894400000001</v>
      </c>
      <c r="K252" s="60">
        <f t="shared" si="18"/>
        <v>10450.859</v>
      </c>
      <c r="L252" s="76"/>
      <c r="M252" s="76"/>
      <c r="N252" s="60">
        <v>10450.859</v>
      </c>
      <c r="O252" s="60">
        <f t="shared" si="19"/>
        <v>10450.859</v>
      </c>
      <c r="P252" s="76"/>
      <c r="Q252" s="76"/>
      <c r="R252" s="60">
        <v>10450.859</v>
      </c>
      <c r="S252" s="60">
        <f t="shared" si="20"/>
        <v>549</v>
      </c>
      <c r="T252" s="76"/>
      <c r="U252" s="76"/>
      <c r="V252" s="60">
        <v>549</v>
      </c>
    </row>
    <row r="253" spans="1:22" ht="33.6">
      <c r="A253" s="31">
        <v>10</v>
      </c>
      <c r="B253" s="35" t="s">
        <v>558</v>
      </c>
      <c r="C253" s="34" t="s">
        <v>29</v>
      </c>
      <c r="D253" s="31" t="s">
        <v>559</v>
      </c>
      <c r="E253" s="31" t="s">
        <v>61</v>
      </c>
      <c r="F253" s="50" t="s">
        <v>560</v>
      </c>
      <c r="G253" s="71">
        <v>3385.94</v>
      </c>
      <c r="H253" s="59"/>
      <c r="I253" s="59"/>
      <c r="J253" s="62">
        <v>1692</v>
      </c>
      <c r="K253" s="60">
        <f t="shared" si="18"/>
        <v>1000</v>
      </c>
      <c r="L253" s="76"/>
      <c r="M253" s="76"/>
      <c r="N253" s="60">
        <v>1000</v>
      </c>
      <c r="O253" s="60">
        <f t="shared" si="19"/>
        <v>1000</v>
      </c>
      <c r="P253" s="76"/>
      <c r="Q253" s="76"/>
      <c r="R253" s="60">
        <v>1000</v>
      </c>
      <c r="S253" s="60">
        <f t="shared" ref="S253:S271" si="24">T253+U253+V253</f>
        <v>385</v>
      </c>
      <c r="T253" s="76"/>
      <c r="U253" s="76"/>
      <c r="V253" s="60">
        <v>385</v>
      </c>
    </row>
    <row r="254" spans="1:22" ht="50.4">
      <c r="A254" s="31">
        <v>11</v>
      </c>
      <c r="B254" s="35" t="s">
        <v>561</v>
      </c>
      <c r="C254" s="31" t="s">
        <v>23</v>
      </c>
      <c r="D254" s="31" t="s">
        <v>190</v>
      </c>
      <c r="E254" s="31" t="s">
        <v>84</v>
      </c>
      <c r="F254" s="51" t="s">
        <v>562</v>
      </c>
      <c r="G254" s="60">
        <v>156580</v>
      </c>
      <c r="H254" s="59"/>
      <c r="I254" s="59"/>
      <c r="J254" s="72">
        <v>66000</v>
      </c>
      <c r="K254" s="60">
        <f t="shared" si="18"/>
        <v>23000</v>
      </c>
      <c r="L254" s="76"/>
      <c r="M254" s="76"/>
      <c r="N254" s="60">
        <v>23000</v>
      </c>
      <c r="O254" s="60">
        <f t="shared" si="19"/>
        <v>23000</v>
      </c>
      <c r="P254" s="76"/>
      <c r="Q254" s="76"/>
      <c r="R254" s="60">
        <v>23000</v>
      </c>
      <c r="S254" s="60">
        <f t="shared" si="24"/>
        <v>6688</v>
      </c>
      <c r="T254" s="76"/>
      <c r="U254" s="76"/>
      <c r="V254" s="60">
        <v>6688</v>
      </c>
    </row>
    <row r="255" spans="1:22" ht="50.4">
      <c r="A255" s="31">
        <v>12</v>
      </c>
      <c r="B255" s="35" t="s">
        <v>563</v>
      </c>
      <c r="C255" s="34" t="s">
        <v>25</v>
      </c>
      <c r="D255" s="31" t="s">
        <v>564</v>
      </c>
      <c r="E255" s="31" t="s">
        <v>565</v>
      </c>
      <c r="F255" s="20" t="s">
        <v>566</v>
      </c>
      <c r="G255" s="60">
        <v>60920.781999999999</v>
      </c>
      <c r="H255" s="59"/>
      <c r="I255" s="59"/>
      <c r="J255" s="60">
        <v>21146.186799999999</v>
      </c>
      <c r="K255" s="60">
        <f t="shared" ref="K255:K271" si="25">SUM(L255:N255)</f>
        <v>3000</v>
      </c>
      <c r="L255" s="76"/>
      <c r="M255" s="76"/>
      <c r="N255" s="60">
        <v>3000</v>
      </c>
      <c r="O255" s="60">
        <f t="shared" ref="O255:O271" si="26">SUM(P255:R255)</f>
        <v>3000</v>
      </c>
      <c r="P255" s="76"/>
      <c r="Q255" s="76"/>
      <c r="R255" s="60">
        <v>3000</v>
      </c>
      <c r="S255" s="60">
        <f t="shared" si="24"/>
        <v>5000</v>
      </c>
      <c r="T255" s="76"/>
      <c r="U255" s="76"/>
      <c r="V255" s="60">
        <v>5000</v>
      </c>
    </row>
    <row r="256" spans="1:22" ht="33.6">
      <c r="A256" s="31">
        <v>13</v>
      </c>
      <c r="B256" s="35" t="s">
        <v>567</v>
      </c>
      <c r="C256" s="34" t="s">
        <v>39</v>
      </c>
      <c r="D256" s="31"/>
      <c r="E256" s="31" t="s">
        <v>187</v>
      </c>
      <c r="F256" s="20" t="s">
        <v>568</v>
      </c>
      <c r="G256" s="60">
        <v>7201.94</v>
      </c>
      <c r="H256" s="59"/>
      <c r="I256" s="59"/>
      <c r="J256" s="60">
        <v>5485.6269000000002</v>
      </c>
      <c r="K256" s="60">
        <f t="shared" si="25"/>
        <v>700</v>
      </c>
      <c r="L256" s="76"/>
      <c r="M256" s="76"/>
      <c r="N256" s="60">
        <v>700</v>
      </c>
      <c r="O256" s="60">
        <f t="shared" si="26"/>
        <v>700</v>
      </c>
      <c r="P256" s="76"/>
      <c r="Q256" s="76"/>
      <c r="R256" s="60">
        <v>700</v>
      </c>
      <c r="S256" s="60">
        <f t="shared" si="24"/>
        <v>2300</v>
      </c>
      <c r="T256" s="76"/>
      <c r="U256" s="76"/>
      <c r="V256" s="60">
        <v>2300</v>
      </c>
    </row>
    <row r="257" spans="1:22" ht="33.6">
      <c r="A257" s="31">
        <v>14</v>
      </c>
      <c r="B257" s="42" t="s">
        <v>569</v>
      </c>
      <c r="C257" s="34" t="s">
        <v>23</v>
      </c>
      <c r="D257" s="31"/>
      <c r="E257" s="31"/>
      <c r="F257" s="20"/>
      <c r="G257" s="17">
        <v>15000</v>
      </c>
      <c r="H257" s="59"/>
      <c r="I257" s="59"/>
      <c r="J257" s="17">
        <v>15000</v>
      </c>
      <c r="K257" s="60">
        <f t="shared" si="25"/>
        <v>5000</v>
      </c>
      <c r="L257" s="76"/>
      <c r="M257" s="76"/>
      <c r="N257" s="60">
        <v>5000</v>
      </c>
      <c r="O257" s="60">
        <f t="shared" si="26"/>
        <v>5000</v>
      </c>
      <c r="P257" s="76"/>
      <c r="Q257" s="76"/>
      <c r="R257" s="60">
        <v>5000</v>
      </c>
      <c r="S257" s="60">
        <f t="shared" si="24"/>
        <v>8000</v>
      </c>
      <c r="T257" s="76"/>
      <c r="U257" s="76"/>
      <c r="V257" s="60">
        <v>8000</v>
      </c>
    </row>
    <row r="258" spans="1:22" ht="16.8">
      <c r="A258" s="31">
        <v>15</v>
      </c>
      <c r="B258" s="42" t="s">
        <v>570</v>
      </c>
      <c r="C258" s="31" t="s">
        <v>23</v>
      </c>
      <c r="D258" s="31"/>
      <c r="E258" s="31" t="s">
        <v>57</v>
      </c>
      <c r="F258" s="20"/>
      <c r="G258" s="17">
        <v>10000</v>
      </c>
      <c r="H258" s="59"/>
      <c r="I258" s="59"/>
      <c r="J258" s="17">
        <v>10000</v>
      </c>
      <c r="K258" s="60">
        <f t="shared" si="25"/>
        <v>3666.6190000000001</v>
      </c>
      <c r="L258" s="76"/>
      <c r="M258" s="76"/>
      <c r="N258" s="60">
        <v>3666.6190000000001</v>
      </c>
      <c r="O258" s="60">
        <f t="shared" si="26"/>
        <v>3666.6190000000001</v>
      </c>
      <c r="P258" s="76"/>
      <c r="Q258" s="76"/>
      <c r="R258" s="60">
        <v>3666.6190000000001</v>
      </c>
      <c r="S258" s="60">
        <f t="shared" si="24"/>
        <v>4000</v>
      </c>
      <c r="T258" s="76"/>
      <c r="U258" s="76"/>
      <c r="V258" s="60">
        <v>4000</v>
      </c>
    </row>
    <row r="259" spans="1:22" ht="33.6">
      <c r="A259" s="31">
        <v>16</v>
      </c>
      <c r="B259" s="42" t="s">
        <v>571</v>
      </c>
      <c r="C259" s="31" t="s">
        <v>23</v>
      </c>
      <c r="D259" s="31"/>
      <c r="E259" s="31" t="s">
        <v>187</v>
      </c>
      <c r="F259" s="20"/>
      <c r="G259" s="17">
        <v>13900</v>
      </c>
      <c r="H259" s="59"/>
      <c r="I259" s="59"/>
      <c r="J259" s="17">
        <v>13900</v>
      </c>
      <c r="K259" s="60">
        <f t="shared" si="25"/>
        <v>8000</v>
      </c>
      <c r="L259" s="76"/>
      <c r="M259" s="76"/>
      <c r="N259" s="60">
        <v>8000</v>
      </c>
      <c r="O259" s="60">
        <f t="shared" si="26"/>
        <v>8000</v>
      </c>
      <c r="P259" s="76"/>
      <c r="Q259" s="76"/>
      <c r="R259" s="60">
        <v>8000</v>
      </c>
      <c r="S259" s="60">
        <f t="shared" si="24"/>
        <v>4000</v>
      </c>
      <c r="T259" s="76"/>
      <c r="U259" s="76"/>
      <c r="V259" s="60">
        <v>4000</v>
      </c>
    </row>
    <row r="260" spans="1:22" ht="117.6">
      <c r="A260" s="31">
        <v>17</v>
      </c>
      <c r="B260" s="42" t="s">
        <v>572</v>
      </c>
      <c r="C260" s="31" t="s">
        <v>23</v>
      </c>
      <c r="D260" s="31"/>
      <c r="E260" s="31"/>
      <c r="F260" s="20"/>
      <c r="G260" s="17">
        <v>3746.8829999999998</v>
      </c>
      <c r="H260" s="59"/>
      <c r="I260" s="59"/>
      <c r="J260" s="17">
        <v>3746.8829999999998</v>
      </c>
      <c r="K260" s="60">
        <f t="shared" si="25"/>
        <v>1005</v>
      </c>
      <c r="L260" s="76"/>
      <c r="M260" s="76"/>
      <c r="N260" s="60">
        <v>1005</v>
      </c>
      <c r="O260" s="60">
        <f t="shared" si="26"/>
        <v>1005</v>
      </c>
      <c r="P260" s="76"/>
      <c r="Q260" s="76"/>
      <c r="R260" s="60">
        <v>1005</v>
      </c>
      <c r="S260" s="60">
        <f t="shared" si="24"/>
        <v>2745</v>
      </c>
      <c r="T260" s="76"/>
      <c r="U260" s="76"/>
      <c r="V260" s="60">
        <v>2745</v>
      </c>
    </row>
    <row r="261" spans="1:22" ht="33.6">
      <c r="A261" s="31">
        <v>18</v>
      </c>
      <c r="B261" s="35" t="s">
        <v>573</v>
      </c>
      <c r="C261" s="34" t="s">
        <v>35</v>
      </c>
      <c r="D261" s="31"/>
      <c r="E261" s="31" t="s">
        <v>187</v>
      </c>
      <c r="F261" s="20"/>
      <c r="G261" s="17">
        <v>3999.9409999999998</v>
      </c>
      <c r="H261" s="59"/>
      <c r="I261" s="59"/>
      <c r="J261" s="17">
        <v>1661</v>
      </c>
      <c r="K261" s="60">
        <f t="shared" si="25"/>
        <v>104.111</v>
      </c>
      <c r="L261" s="76"/>
      <c r="M261" s="76"/>
      <c r="N261" s="60">
        <v>104.111</v>
      </c>
      <c r="O261" s="60">
        <f t="shared" si="26"/>
        <v>104.111</v>
      </c>
      <c r="P261" s="76"/>
      <c r="Q261" s="76"/>
      <c r="R261" s="60">
        <v>104.111</v>
      </c>
      <c r="S261" s="60">
        <f t="shared" si="24"/>
        <v>1500</v>
      </c>
      <c r="T261" s="76"/>
      <c r="U261" s="76"/>
      <c r="V261" s="60">
        <v>1500</v>
      </c>
    </row>
    <row r="262" spans="1:22" ht="16.8">
      <c r="A262" s="21" t="s">
        <v>574</v>
      </c>
      <c r="B262" s="29" t="s">
        <v>575</v>
      </c>
      <c r="C262" s="21"/>
      <c r="D262" s="16"/>
      <c r="E262" s="21"/>
      <c r="F262" s="19"/>
      <c r="G262" s="15"/>
      <c r="H262" s="59"/>
      <c r="I262" s="59"/>
      <c r="J262" s="15"/>
      <c r="K262" s="48">
        <f t="shared" si="25"/>
        <v>226140</v>
      </c>
      <c r="L262" s="76"/>
      <c r="M262" s="76"/>
      <c r="N262" s="48">
        <v>226140</v>
      </c>
      <c r="O262" s="48">
        <f t="shared" si="26"/>
        <v>226140</v>
      </c>
      <c r="P262" s="76"/>
      <c r="Q262" s="76"/>
      <c r="R262" s="48">
        <v>226140</v>
      </c>
      <c r="S262" s="48">
        <f t="shared" si="24"/>
        <v>91500</v>
      </c>
      <c r="T262" s="76"/>
      <c r="U262" s="76"/>
      <c r="V262" s="48">
        <v>91500</v>
      </c>
    </row>
    <row r="263" spans="1:22" ht="33.6">
      <c r="A263" s="21" t="s">
        <v>576</v>
      </c>
      <c r="B263" s="29" t="s">
        <v>577</v>
      </c>
      <c r="C263" s="21"/>
      <c r="D263" s="16"/>
      <c r="E263" s="21"/>
      <c r="F263" s="19"/>
      <c r="G263" s="15"/>
      <c r="H263" s="59"/>
      <c r="I263" s="59"/>
      <c r="J263" s="15"/>
      <c r="K263" s="48">
        <f t="shared" si="25"/>
        <v>12000</v>
      </c>
      <c r="L263" s="76"/>
      <c r="M263" s="76"/>
      <c r="N263" s="48">
        <v>12000</v>
      </c>
      <c r="O263" s="48">
        <f t="shared" si="26"/>
        <v>12000</v>
      </c>
      <c r="P263" s="76"/>
      <c r="Q263" s="76"/>
      <c r="R263" s="48">
        <v>12000</v>
      </c>
      <c r="S263" s="48">
        <f t="shared" si="24"/>
        <v>3000</v>
      </c>
      <c r="T263" s="76"/>
      <c r="U263" s="76"/>
      <c r="V263" s="48">
        <v>3000</v>
      </c>
    </row>
    <row r="264" spans="1:22" ht="16.8">
      <c r="A264" s="21"/>
      <c r="B264" s="22" t="s">
        <v>53</v>
      </c>
      <c r="C264" s="21"/>
      <c r="D264" s="16"/>
      <c r="E264" s="21"/>
      <c r="F264" s="19"/>
      <c r="G264" s="15"/>
      <c r="H264" s="59"/>
      <c r="I264" s="59"/>
      <c r="J264" s="15"/>
      <c r="K264" s="48">
        <f t="shared" si="25"/>
        <v>12000</v>
      </c>
      <c r="L264" s="76"/>
      <c r="M264" s="76"/>
      <c r="N264" s="48">
        <v>12000</v>
      </c>
      <c r="O264" s="48">
        <f t="shared" si="26"/>
        <v>12000</v>
      </c>
      <c r="P264" s="76"/>
      <c r="Q264" s="76"/>
      <c r="R264" s="48">
        <v>12000</v>
      </c>
      <c r="S264" s="48">
        <f t="shared" si="24"/>
        <v>3000</v>
      </c>
      <c r="T264" s="76"/>
      <c r="U264" s="76"/>
      <c r="V264" s="48">
        <v>3000</v>
      </c>
    </row>
    <row r="265" spans="1:22" ht="33.6">
      <c r="A265" s="31">
        <v>1</v>
      </c>
      <c r="B265" s="42" t="s">
        <v>578</v>
      </c>
      <c r="C265" s="31" t="s">
        <v>23</v>
      </c>
      <c r="D265" s="31" t="s">
        <v>203</v>
      </c>
      <c r="E265" s="31" t="s">
        <v>428</v>
      </c>
      <c r="F265" s="27" t="s">
        <v>579</v>
      </c>
      <c r="G265" s="61">
        <v>21947.100999999999</v>
      </c>
      <c r="H265" s="59"/>
      <c r="I265" s="59"/>
      <c r="J265" s="61">
        <v>21947.100999999999</v>
      </c>
      <c r="K265" s="60">
        <f t="shared" si="25"/>
        <v>12000</v>
      </c>
      <c r="L265" s="76"/>
      <c r="M265" s="76"/>
      <c r="N265" s="60">
        <v>12000</v>
      </c>
      <c r="O265" s="60">
        <f t="shared" si="26"/>
        <v>12000</v>
      </c>
      <c r="P265" s="76"/>
      <c r="Q265" s="76"/>
      <c r="R265" s="60">
        <v>12000</v>
      </c>
      <c r="S265" s="60">
        <f t="shared" si="24"/>
        <v>3000</v>
      </c>
      <c r="T265" s="76"/>
      <c r="U265" s="76"/>
      <c r="V265" s="60">
        <v>3000</v>
      </c>
    </row>
    <row r="266" spans="1:22" ht="33.6">
      <c r="A266" s="21" t="s">
        <v>580</v>
      </c>
      <c r="B266" s="29" t="s">
        <v>581</v>
      </c>
      <c r="C266" s="21"/>
      <c r="D266" s="16"/>
      <c r="E266" s="21"/>
      <c r="F266" s="19"/>
      <c r="G266" s="15"/>
      <c r="H266" s="59"/>
      <c r="I266" s="59"/>
      <c r="J266" s="15"/>
      <c r="K266" s="48">
        <f t="shared" si="25"/>
        <v>0</v>
      </c>
      <c r="L266" s="76"/>
      <c r="M266" s="76"/>
      <c r="N266" s="48"/>
      <c r="O266" s="48">
        <f t="shared" si="26"/>
        <v>0</v>
      </c>
      <c r="P266" s="76"/>
      <c r="Q266" s="76"/>
      <c r="R266" s="48"/>
      <c r="S266" s="48">
        <f t="shared" si="24"/>
        <v>40000</v>
      </c>
      <c r="T266" s="76"/>
      <c r="U266" s="76"/>
      <c r="V266" s="48">
        <f>V267</f>
        <v>40000</v>
      </c>
    </row>
    <row r="267" spans="1:22" ht="16.8">
      <c r="A267" s="21"/>
      <c r="B267" s="22" t="s">
        <v>448</v>
      </c>
      <c r="C267" s="21"/>
      <c r="D267" s="16"/>
      <c r="E267" s="21"/>
      <c r="F267" s="19"/>
      <c r="G267" s="15"/>
      <c r="H267" s="59"/>
      <c r="I267" s="59"/>
      <c r="J267" s="15"/>
      <c r="K267" s="48">
        <f t="shared" si="25"/>
        <v>0</v>
      </c>
      <c r="L267" s="76"/>
      <c r="M267" s="76"/>
      <c r="N267" s="48"/>
      <c r="O267" s="48">
        <f t="shared" si="26"/>
        <v>0</v>
      </c>
      <c r="P267" s="76"/>
      <c r="Q267" s="76"/>
      <c r="R267" s="48"/>
      <c r="S267" s="48">
        <f t="shared" si="24"/>
        <v>40000</v>
      </c>
      <c r="T267" s="76"/>
      <c r="U267" s="76"/>
      <c r="V267" s="48">
        <v>40000</v>
      </c>
    </row>
    <row r="268" spans="1:22" ht="50.4">
      <c r="A268" s="31">
        <v>1</v>
      </c>
      <c r="B268" s="42" t="s">
        <v>582</v>
      </c>
      <c r="C268" s="31" t="s">
        <v>31</v>
      </c>
      <c r="D268" s="31"/>
      <c r="E268" s="31" t="s">
        <v>326</v>
      </c>
      <c r="F268" s="20"/>
      <c r="G268" s="17">
        <v>153326.12700000001</v>
      </c>
      <c r="H268" s="59"/>
      <c r="I268" s="59"/>
      <c r="J268" s="17">
        <v>78545.083400000003</v>
      </c>
      <c r="K268" s="60">
        <f t="shared" si="25"/>
        <v>0</v>
      </c>
      <c r="L268" s="76"/>
      <c r="M268" s="76"/>
      <c r="N268" s="60">
        <v>0</v>
      </c>
      <c r="O268" s="60">
        <f t="shared" si="26"/>
        <v>0</v>
      </c>
      <c r="P268" s="76"/>
      <c r="Q268" s="76"/>
      <c r="R268" s="60">
        <v>0</v>
      </c>
      <c r="S268" s="60">
        <f t="shared" si="24"/>
        <v>40000</v>
      </c>
      <c r="T268" s="76"/>
      <c r="U268" s="76"/>
      <c r="V268" s="60">
        <v>40000</v>
      </c>
    </row>
    <row r="269" spans="1:22" ht="67.2">
      <c r="A269" s="21" t="s">
        <v>602</v>
      </c>
      <c r="B269" s="29" t="s">
        <v>601</v>
      </c>
      <c r="C269" s="21"/>
      <c r="D269" s="16"/>
      <c r="E269" s="21"/>
      <c r="F269" s="19"/>
      <c r="G269" s="15"/>
      <c r="H269" s="59"/>
      <c r="I269" s="59"/>
      <c r="J269" s="15"/>
      <c r="K269" s="48">
        <f t="shared" si="25"/>
        <v>0</v>
      </c>
      <c r="L269" s="76"/>
      <c r="M269" s="76"/>
      <c r="N269" s="48"/>
      <c r="O269" s="48">
        <f t="shared" si="26"/>
        <v>0</v>
      </c>
      <c r="P269" s="76"/>
      <c r="Q269" s="76"/>
      <c r="R269" s="48"/>
      <c r="S269" s="48">
        <f t="shared" si="24"/>
        <v>353000</v>
      </c>
      <c r="T269" s="76"/>
      <c r="U269" s="48">
        <v>353000</v>
      </c>
      <c r="V269" s="48"/>
    </row>
    <row r="270" spans="1:22" ht="34.799999999999997">
      <c r="A270" s="53" t="s">
        <v>604</v>
      </c>
      <c r="B270" s="54" t="s">
        <v>603</v>
      </c>
      <c r="C270" s="56"/>
      <c r="D270" s="56"/>
      <c r="E270" s="56"/>
      <c r="F270" s="56"/>
      <c r="G270" s="59"/>
      <c r="H270" s="59"/>
      <c r="I270" s="59"/>
      <c r="J270" s="59"/>
      <c r="K270" s="76">
        <f t="shared" si="25"/>
        <v>0</v>
      </c>
      <c r="L270" s="76"/>
      <c r="M270" s="76"/>
      <c r="N270" s="76"/>
      <c r="O270" s="76">
        <f t="shared" si="26"/>
        <v>0</v>
      </c>
      <c r="P270" s="76"/>
      <c r="Q270" s="76"/>
      <c r="R270" s="76"/>
      <c r="S270" s="76">
        <f t="shared" si="24"/>
        <v>337168</v>
      </c>
      <c r="T270" s="76"/>
      <c r="U270" s="48">
        <v>337168</v>
      </c>
      <c r="V270" s="76"/>
    </row>
    <row r="271" spans="1:22" ht="17.399999999999999">
      <c r="A271" s="53" t="s">
        <v>3</v>
      </c>
      <c r="B271" s="54" t="s">
        <v>605</v>
      </c>
      <c r="C271" s="56"/>
      <c r="D271" s="56"/>
      <c r="E271" s="56"/>
      <c r="F271" s="56"/>
      <c r="G271" s="59"/>
      <c r="H271" s="59"/>
      <c r="I271" s="59"/>
      <c r="J271" s="59"/>
      <c r="K271" s="76">
        <f t="shared" si="25"/>
        <v>0</v>
      </c>
      <c r="L271" s="76"/>
      <c r="M271" s="76"/>
      <c r="N271" s="76"/>
      <c r="O271" s="76">
        <f t="shared" si="26"/>
        <v>0</v>
      </c>
      <c r="P271" s="76"/>
      <c r="Q271" s="76"/>
      <c r="R271" s="76"/>
      <c r="S271" s="48">
        <f t="shared" si="24"/>
        <v>170382</v>
      </c>
      <c r="T271" s="48">
        <v>170382</v>
      </c>
      <c r="U271" s="48"/>
      <c r="V271" s="76"/>
    </row>
  </sheetData>
  <mergeCells count="20">
    <mergeCell ref="O4:R5"/>
    <mergeCell ref="S4:V5"/>
    <mergeCell ref="F5:F7"/>
    <mergeCell ref="G5:J5"/>
    <mergeCell ref="G6:G7"/>
    <mergeCell ref="H6:J6"/>
    <mergeCell ref="K6:K7"/>
    <mergeCell ref="L6:N6"/>
    <mergeCell ref="A2:V2"/>
    <mergeCell ref="A4:A7"/>
    <mergeCell ref="B4:B7"/>
    <mergeCell ref="C4:C7"/>
    <mergeCell ref="D4:D7"/>
    <mergeCell ref="E4:E7"/>
    <mergeCell ref="T6:V6"/>
    <mergeCell ref="O6:O7"/>
    <mergeCell ref="P6:R6"/>
    <mergeCell ref="S6:S7"/>
    <mergeCell ref="F4:J4"/>
    <mergeCell ref="K4:N5"/>
  </mergeCells>
  <dataValidations count="2">
    <dataValidation type="decimal" operator="lessThanOrEqual" allowBlank="1" showErrorMessage="1" errorTitle="Lỗi" error="NSTW lớn hơn tổng số các nguồn" promptTitle="Băt buộc nhập" prompt="Băt buộc nhập" sqref="I166" xr:uid="{00000000-0002-0000-0000-000000000000}">
      <formula1>H166</formula1>
    </dataValidation>
    <dataValidation allowBlank="1" showErrorMessage="1" sqref="C76:D78 C237:D237" xr:uid="{00000000-0002-0000-0000-000001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468CF-3AD5-4BDB-9D0A-BE747DE8370E}">
  <ds:schemaRefs>
    <ds:schemaRef ds:uri="http://schemas.microsoft.com/sharepoint/v3/contenttype/forms"/>
  </ds:schemaRefs>
</ds:datastoreItem>
</file>

<file path=customXml/itemProps2.xml><?xml version="1.0" encoding="utf-8"?>
<ds:datastoreItem xmlns:ds="http://schemas.openxmlformats.org/officeDocument/2006/customXml" ds:itemID="{8D26413D-EBA5-401D-96C0-93E650944D06}">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B9EFEB-B415-445C-9E17-CA1EB0502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2022-12-04T09:12:38Z</dcterms:modified>
</cp:coreProperties>
</file>