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59.CK-NSNN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9" i="1"/>
  <c r="D8" s="1"/>
  <c r="E10"/>
  <c r="F10"/>
  <c r="E11"/>
  <c r="F11"/>
  <c r="C12"/>
  <c r="C9" s="1"/>
  <c r="C8" s="1"/>
  <c r="D12"/>
  <c r="F12" s="1"/>
  <c r="H12"/>
  <c r="H9" s="1"/>
  <c r="H8" s="1"/>
  <c r="E13"/>
  <c r="F13"/>
  <c r="E14"/>
  <c r="F14"/>
  <c r="C17"/>
  <c r="C16" s="1"/>
  <c r="C15" s="1"/>
  <c r="D17"/>
  <c r="D16" s="1"/>
  <c r="H17"/>
  <c r="H16" s="1"/>
  <c r="H15" s="1"/>
  <c r="C18"/>
  <c r="D18"/>
  <c r="F18" s="1"/>
  <c r="H18"/>
  <c r="C19"/>
  <c r="E19" s="1"/>
  <c r="D19"/>
  <c r="F19"/>
  <c r="H19"/>
  <c r="C20"/>
  <c r="D20"/>
  <c r="E20"/>
  <c r="F20"/>
  <c r="H20"/>
  <c r="C21"/>
  <c r="D21"/>
  <c r="F21" s="1"/>
  <c r="H21"/>
  <c r="C22"/>
  <c r="D22"/>
  <c r="F22" s="1"/>
  <c r="H22"/>
  <c r="C23"/>
  <c r="E23" s="1"/>
  <c r="D23"/>
  <c r="F23"/>
  <c r="H23"/>
  <c r="E24"/>
  <c r="F24"/>
  <c r="E25"/>
  <c r="F25"/>
  <c r="E8" l="1"/>
  <c r="F8"/>
  <c r="F16"/>
  <c r="E16"/>
  <c r="D15"/>
  <c r="E21"/>
  <c r="E22"/>
  <c r="E18"/>
  <c r="F17"/>
  <c r="E12"/>
  <c r="F9"/>
  <c r="E17"/>
  <c r="E9"/>
  <c r="E15" l="1"/>
  <c r="F15"/>
</calcChain>
</file>

<file path=xl/sharedStrings.xml><?xml version="1.0" encoding="utf-8"?>
<sst xmlns="http://schemas.openxmlformats.org/spreadsheetml/2006/main" count="40" uniqueCount="36">
  <si>
    <t>CHI TRẢ NỢ GỐC</t>
  </si>
  <si>
    <t>D</t>
  </si>
  <si>
    <t>BỘI CHI NSĐP/ BỘI THU NSĐP</t>
  </si>
  <si>
    <t>C</t>
  </si>
  <si>
    <t>Chi từ nguồn bổ sung có mục tiêu từ NSTW cho NSĐP</t>
  </si>
  <si>
    <t>II</t>
  </si>
  <si>
    <t>Chi tạo nguồn thực hiện cải cách tiền lương</t>
  </si>
  <si>
    <t>Dự phòng ngân sách</t>
  </si>
  <si>
    <t>Chi bổ sung quỹ dự trữ tài chính</t>
  </si>
  <si>
    <t>Chi trả nợ lãi các khoản do chính quyền địa phương vay</t>
  </si>
  <si>
    <t>Chi thường xuyên</t>
  </si>
  <si>
    <t>Chi đầu tư phát triển</t>
  </si>
  <si>
    <t>Chi cân đối NSĐP</t>
  </si>
  <si>
    <t> I</t>
  </si>
  <si>
    <t>TỔNG CHI NSĐP</t>
  </si>
  <si>
    <t>B</t>
  </si>
  <si>
    <t>Thu chuyển nguồn từ năm trước chuyển sang</t>
  </si>
  <si>
    <t>Thu viện trợ</t>
  </si>
  <si>
    <t>Thu cân đối từ hoạt động xuất khẩu, nhập khẩu</t>
  </si>
  <si>
    <t>Thu từ dầu thô</t>
  </si>
  <si>
    <t>Thu nội địa</t>
  </si>
  <si>
    <t>Thu cân đối NSNN</t>
  </si>
  <si>
    <t>I</t>
  </si>
  <si>
    <t>TỔNG NGUỒN THU NSNN TRÊN ĐỊA BÀN</t>
  </si>
  <si>
    <t>A</t>
  </si>
  <si>
    <t>3=2/1</t>
  </si>
  <si>
    <t>CÙNG KỲ NĂM TRƯỚC</t>
  </si>
  <si>
    <t>DỰ TOÁN NĂM</t>
  </si>
  <si>
    <t>SO SÁNH THỰC HIỆN VỚI (%)</t>
  </si>
  <si>
    <t>THỰC HIỆN 3 THÁNG ĐẦU NĂM 2019</t>
  </si>
  <si>
    <t>NỘI DUNG</t>
  </si>
  <si>
    <t>STT</t>
  </si>
  <si>
    <t>Đơn vị: Triệu đồng</t>
  </si>
  <si>
    <t>CÂN ĐỐI NGÂN SÁCH ĐỊA PHƯƠNG 3 THÁNG ĐẦU NĂM 2019</t>
  </si>
  <si>
    <t>Biểu số 59/CK-NSNN</t>
  </si>
  <si>
    <t>SỞ TÀI CHÍNH BÌNH ĐỊNH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</si>
</sst>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163"/>
      <scheme val="minor"/>
    </font>
    <font>
      <sz val="13"/>
      <color theme="1"/>
      <name val="Cambria"/>
      <family val="1"/>
      <charset val="163"/>
      <scheme val="major"/>
    </font>
    <font>
      <sz val="13"/>
      <color rgb="FF000000"/>
      <name val="Cambria"/>
      <family val="1"/>
      <charset val="163"/>
      <scheme val="major"/>
    </font>
    <font>
      <b/>
      <sz val="13"/>
      <color rgb="FF000000"/>
      <name val="Cambria"/>
      <family val="1"/>
      <charset val="163"/>
      <scheme val="major"/>
    </font>
    <font>
      <b/>
      <sz val="13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i/>
      <sz val="13"/>
      <color rgb="FF000000"/>
      <name val="Cambria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vertical="center"/>
    </xf>
    <xf numFmtId="3" fontId="1" fillId="0" borderId="0" xfId="0" applyNumberFormat="1" applyFont="1"/>
    <xf numFmtId="0" fontId="3" fillId="0" borderId="0" xfId="0" applyFont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huluccongkhai3tha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0.CK-NSNN"/>
      <sheetName val="61.CK-NSNN"/>
    </sheetNames>
    <sheetDataSet>
      <sheetData sheetId="0">
        <row r="29">
          <cell r="C29">
            <v>640000</v>
          </cell>
          <cell r="D29">
            <v>190952</v>
          </cell>
          <cell r="H29">
            <v>135517</v>
          </cell>
        </row>
      </sheetData>
      <sheetData sheetId="1">
        <row r="11">
          <cell r="C11">
            <v>2264320</v>
          </cell>
          <cell r="D11">
            <v>850375</v>
          </cell>
          <cell r="H11">
            <v>560232</v>
          </cell>
        </row>
        <row r="15">
          <cell r="C15">
            <v>6488250</v>
          </cell>
          <cell r="D15">
            <v>1946820</v>
          </cell>
          <cell r="H15">
            <v>1727973</v>
          </cell>
        </row>
        <row r="27">
          <cell r="C27">
            <v>1360</v>
          </cell>
        </row>
        <row r="28">
          <cell r="C28">
            <v>186606</v>
          </cell>
        </row>
        <row r="30">
          <cell r="C30">
            <v>3800</v>
          </cell>
        </row>
        <row r="31">
          <cell r="C31">
            <v>2656444</v>
          </cell>
          <cell r="D31">
            <v>104730</v>
          </cell>
          <cell r="H31">
            <v>66827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showZeros="0" tabSelected="1" workbookViewId="0">
      <selection sqref="A1:F25"/>
    </sheetView>
  </sheetViews>
  <sheetFormatPr defaultColWidth="9" defaultRowHeight="16.5"/>
  <cols>
    <col min="1" max="1" width="5.7109375" style="1" customWidth="1"/>
    <col min="2" max="2" width="54.85546875" style="1" customWidth="1"/>
    <col min="3" max="3" width="14" style="1" customWidth="1"/>
    <col min="4" max="4" width="14.140625" style="1" customWidth="1"/>
    <col min="5" max="5" width="8.5703125" style="1" customWidth="1"/>
    <col min="6" max="6" width="12.85546875" style="1" bestFit="1" customWidth="1"/>
    <col min="7" max="7" width="9" style="1"/>
    <col min="8" max="8" width="0" style="2" hidden="1" customWidth="1"/>
    <col min="9" max="16384" width="9" style="1"/>
  </cols>
  <sheetData>
    <row r="1" spans="1:8">
      <c r="A1" s="18" t="s">
        <v>35</v>
      </c>
      <c r="F1" s="17" t="s">
        <v>34</v>
      </c>
    </row>
    <row r="2" spans="1:8">
      <c r="A2" s="3"/>
    </row>
    <row r="3" spans="1:8">
      <c r="A3" s="16" t="s">
        <v>33</v>
      </c>
      <c r="B3" s="16"/>
      <c r="C3" s="16"/>
      <c r="D3" s="16"/>
      <c r="E3" s="16"/>
      <c r="F3" s="16"/>
    </row>
    <row r="4" spans="1:8">
      <c r="F4" s="15" t="s">
        <v>32</v>
      </c>
    </row>
    <row r="5" spans="1:8" ht="55.5" customHeight="1">
      <c r="A5" s="14" t="s">
        <v>31</v>
      </c>
      <c r="B5" s="14" t="s">
        <v>30</v>
      </c>
      <c r="C5" s="14" t="s">
        <v>27</v>
      </c>
      <c r="D5" s="14" t="s">
        <v>29</v>
      </c>
      <c r="E5" s="14" t="s">
        <v>28</v>
      </c>
      <c r="F5" s="14"/>
    </row>
    <row r="6" spans="1:8" ht="49.5">
      <c r="A6" s="14"/>
      <c r="B6" s="14"/>
      <c r="C6" s="14"/>
      <c r="D6" s="14"/>
      <c r="E6" s="9" t="s">
        <v>27</v>
      </c>
      <c r="F6" s="9" t="s">
        <v>26</v>
      </c>
    </row>
    <row r="7" spans="1:8">
      <c r="A7" s="13" t="s">
        <v>24</v>
      </c>
      <c r="B7" s="13" t="s">
        <v>15</v>
      </c>
      <c r="C7" s="13">
        <v>1</v>
      </c>
      <c r="D7" s="13">
        <v>2</v>
      </c>
      <c r="E7" s="13" t="s">
        <v>25</v>
      </c>
      <c r="F7" s="13">
        <v>4</v>
      </c>
    </row>
    <row r="8" spans="1:8">
      <c r="A8" s="9" t="s">
        <v>24</v>
      </c>
      <c r="B8" s="8" t="s">
        <v>23</v>
      </c>
      <c r="C8" s="7">
        <f>+C9+C14</f>
        <v>7445000</v>
      </c>
      <c r="D8" s="7">
        <f>+D9+D14</f>
        <v>4106197</v>
      </c>
      <c r="E8" s="6">
        <f>+IF(AND(D8&gt;0,C8&gt;0),D8*100/C8,)</f>
        <v>55.153754197447952</v>
      </c>
      <c r="F8" s="6">
        <f>+IF(AND(D8&gt;0,H8&gt;0),D8*100/H8,)</f>
        <v>167.88919517634062</v>
      </c>
      <c r="H8" s="2">
        <f>+H9+H14</f>
        <v>2445778</v>
      </c>
    </row>
    <row r="9" spans="1:8">
      <c r="A9" s="9" t="s">
        <v>22</v>
      </c>
      <c r="B9" s="8" t="s">
        <v>21</v>
      </c>
      <c r="C9" s="7">
        <f>+C10+C11+C12+C13</f>
        <v>7445000</v>
      </c>
      <c r="D9" s="7">
        <f>+D10+D11+D12+D13</f>
        <v>2682318</v>
      </c>
      <c r="E9" s="6">
        <f>+IF(AND(D9&gt;0,C9&gt;0),D9*100/C9,)</f>
        <v>36.028448623237075</v>
      </c>
      <c r="F9" s="6">
        <f>+IF(AND(D9&gt;0,H9&gt;0),D9*100/H9,)</f>
        <v>152.14794150996588</v>
      </c>
      <c r="H9" s="2">
        <f>+H10+H11+H12+H13</f>
        <v>1762967</v>
      </c>
    </row>
    <row r="10" spans="1:8">
      <c r="A10" s="13">
        <v>1</v>
      </c>
      <c r="B10" s="12" t="s">
        <v>20</v>
      </c>
      <c r="C10" s="11">
        <v>6805000</v>
      </c>
      <c r="D10" s="11">
        <v>2491366</v>
      </c>
      <c r="E10" s="10">
        <f>+IF(AND(D10&gt;0,C10&gt;0),D10*100/C10,)</f>
        <v>36.610815576781775</v>
      </c>
      <c r="F10" s="10">
        <f>+IF(AND(D10&gt;0,H10&gt;0),D10*100/H10,)</f>
        <v>153.08402715905251</v>
      </c>
      <c r="H10" s="2">
        <v>1627450</v>
      </c>
    </row>
    <row r="11" spans="1:8">
      <c r="A11" s="13">
        <v>2</v>
      </c>
      <c r="B11" s="12" t="s">
        <v>19</v>
      </c>
      <c r="C11" s="11">
        <v>0</v>
      </c>
      <c r="D11" s="11">
        <v>0</v>
      </c>
      <c r="E11" s="10">
        <f>+IF(AND(D11&gt;0,C11&gt;0),D11*100/C11,)</f>
        <v>0</v>
      </c>
      <c r="F11" s="10">
        <f>+IF(AND(D11&gt;0,H11&gt;0),D11*100/H11,)</f>
        <v>0</v>
      </c>
    </row>
    <row r="12" spans="1:8">
      <c r="A12" s="13">
        <v>3</v>
      </c>
      <c r="B12" s="12" t="s">
        <v>18</v>
      </c>
      <c r="C12" s="11">
        <f>+'[1]60.CK-NSNN'!C29</f>
        <v>640000</v>
      </c>
      <c r="D12" s="11">
        <f>+'[1]60.CK-NSNN'!D29</f>
        <v>190952</v>
      </c>
      <c r="E12" s="10">
        <f>+IF(AND(D12&gt;0,C12&gt;0),D12*100/C12,)</f>
        <v>29.83625</v>
      </c>
      <c r="F12" s="10">
        <f>+IF(AND(D12&gt;0,H12&gt;0),D12*100/H12,)</f>
        <v>140.90630695779865</v>
      </c>
      <c r="H12" s="2">
        <f>+'[1]60.CK-NSNN'!H29</f>
        <v>135517</v>
      </c>
    </row>
    <row r="13" spans="1:8">
      <c r="A13" s="13">
        <v>4</v>
      </c>
      <c r="B13" s="12" t="s">
        <v>17</v>
      </c>
      <c r="C13" s="11">
        <v>0</v>
      </c>
      <c r="D13" s="11">
        <v>0</v>
      </c>
      <c r="E13" s="10">
        <f>+IF(AND(D13&gt;0,C13&gt;0),D13*100/C13,)</f>
        <v>0</v>
      </c>
      <c r="F13" s="10">
        <f>+IF(AND(D13&gt;0,H13&gt;0),D13*100/H13,)</f>
        <v>0</v>
      </c>
    </row>
    <row r="14" spans="1:8">
      <c r="A14" s="9" t="s">
        <v>5</v>
      </c>
      <c r="B14" s="8" t="s">
        <v>16</v>
      </c>
      <c r="C14" s="7"/>
      <c r="D14" s="7">
        <v>1423879</v>
      </c>
      <c r="E14" s="6">
        <f>+IF(AND(D14&gt;0,C14&gt;0),D14*100/C14,)</f>
        <v>0</v>
      </c>
      <c r="F14" s="6">
        <f>+IF(AND(D14&gt;0,H14&gt;0),D14*100/H14,)</f>
        <v>208.53193636306386</v>
      </c>
      <c r="H14" s="2">
        <v>682811</v>
      </c>
    </row>
    <row r="15" spans="1:8">
      <c r="A15" s="9" t="s">
        <v>15</v>
      </c>
      <c r="B15" s="8" t="s">
        <v>14</v>
      </c>
      <c r="C15" s="7">
        <f>+C16+C23</f>
        <v>11600780</v>
      </c>
      <c r="D15" s="7">
        <f>+D16+D23</f>
        <v>2901925</v>
      </c>
      <c r="E15" s="6">
        <f>+IF(AND(D15&gt;0,C15&gt;0),D15*100/C15,)</f>
        <v>25.014912790346855</v>
      </c>
      <c r="F15" s="6">
        <f>+IF(AND(D15&gt;0,H15&gt;0),D15*100/H15,)</f>
        <v>123.22231714898142</v>
      </c>
      <c r="H15" s="2">
        <f>+H16+H23</f>
        <v>2355032</v>
      </c>
    </row>
    <row r="16" spans="1:8">
      <c r="A16" s="9" t="s">
        <v>13</v>
      </c>
      <c r="B16" s="8" t="s">
        <v>12</v>
      </c>
      <c r="C16" s="7">
        <f>+C17+C18+C19+C20+C21+C22</f>
        <v>8944336</v>
      </c>
      <c r="D16" s="7">
        <f>+D17+D18+D19+D20+D21+D22</f>
        <v>2797195</v>
      </c>
      <c r="E16" s="6">
        <f>+IF(AND(D16&gt;0,C16&gt;0),D16*100/C16,)</f>
        <v>31.273366742930946</v>
      </c>
      <c r="F16" s="6">
        <f>+IF(AND(D16&gt;0,H16&gt;0),D16*100/H16,)</f>
        <v>122.24407341125467</v>
      </c>
      <c r="H16" s="2">
        <f>+H17+H18+H19+H20+H21+H22</f>
        <v>2288205</v>
      </c>
    </row>
    <row r="17" spans="1:8">
      <c r="A17" s="13">
        <v>1</v>
      </c>
      <c r="B17" s="12" t="s">
        <v>11</v>
      </c>
      <c r="C17" s="11">
        <f>+'[1]61.CK-NSNN'!C11</f>
        <v>2264320</v>
      </c>
      <c r="D17" s="11">
        <f>+'[1]61.CK-NSNN'!D11</f>
        <v>850375</v>
      </c>
      <c r="E17" s="10">
        <f>+IF(AND(D17&gt;0,C17&gt;0),D17*100/C17,)</f>
        <v>37.555425028264558</v>
      </c>
      <c r="F17" s="10">
        <f>+IF(AND(D17&gt;0,H17&gt;0),D17*100/H17,)</f>
        <v>151.78979422810551</v>
      </c>
      <c r="H17" s="2">
        <f>+'[1]61.CK-NSNN'!H11</f>
        <v>560232</v>
      </c>
    </row>
    <row r="18" spans="1:8">
      <c r="A18" s="13">
        <v>2</v>
      </c>
      <c r="B18" s="12" t="s">
        <v>10</v>
      </c>
      <c r="C18" s="11">
        <f>+'[1]61.CK-NSNN'!C15</f>
        <v>6488250</v>
      </c>
      <c r="D18" s="11">
        <f>+'[1]61.CK-NSNN'!D15</f>
        <v>1946820</v>
      </c>
      <c r="E18" s="10">
        <f>+IF(AND(D18&gt;0,C18&gt;0),D18*100/C18,)</f>
        <v>30.005317304357877</v>
      </c>
      <c r="F18" s="10">
        <f>+IF(AND(D18&gt;0,H18&gt;0),D18*100/H18,)</f>
        <v>112.66495483436373</v>
      </c>
      <c r="H18" s="2">
        <f>+'[1]61.CK-NSNN'!H15</f>
        <v>1727973</v>
      </c>
    </row>
    <row r="19" spans="1:8" ht="33">
      <c r="A19" s="13">
        <v>3</v>
      </c>
      <c r="B19" s="12" t="s">
        <v>9</v>
      </c>
      <c r="C19" s="11">
        <f>+'[1]61.CK-NSNN'!C27</f>
        <v>1360</v>
      </c>
      <c r="D19" s="11">
        <f>+'[1]61.CK-NSNN'!D27</f>
        <v>0</v>
      </c>
      <c r="E19" s="10">
        <f>+IF(AND(D19&gt;0,C19&gt;0),D19*100/C19,)</f>
        <v>0</v>
      </c>
      <c r="F19" s="10">
        <f>+IF(AND(D19&gt;0,H19&gt;0),D19*100/H19,)</f>
        <v>0</v>
      </c>
      <c r="H19" s="2">
        <f>+'[1]61.CK-NSNN'!H27</f>
        <v>0</v>
      </c>
    </row>
    <row r="20" spans="1:8">
      <c r="A20" s="13">
        <v>4</v>
      </c>
      <c r="B20" s="12" t="s">
        <v>8</v>
      </c>
      <c r="C20" s="11">
        <f>+'[1]61.CK-NSNN'!C28</f>
        <v>186606</v>
      </c>
      <c r="D20" s="11">
        <f>+'[1]61.CK-NSNN'!D28</f>
        <v>0</v>
      </c>
      <c r="E20" s="10">
        <f>+IF(AND(D20&gt;0,C20&gt;0),D20*100/C20,)</f>
        <v>0</v>
      </c>
      <c r="F20" s="10">
        <f>+IF(AND(D20&gt;0,H20&gt;0),D20*100/H20,)</f>
        <v>0</v>
      </c>
      <c r="H20" s="2">
        <f>+'[1]61.CK-NSNN'!H28</f>
        <v>0</v>
      </c>
    </row>
    <row r="21" spans="1:8">
      <c r="A21" s="13">
        <v>5</v>
      </c>
      <c r="B21" s="12" t="s">
        <v>7</v>
      </c>
      <c r="C21" s="11">
        <f>+'[1]61.CK-NSNN'!C29</f>
        <v>0</v>
      </c>
      <c r="D21" s="11">
        <f>+'[1]61.CK-NSNN'!D29</f>
        <v>0</v>
      </c>
      <c r="E21" s="10">
        <f>+IF(AND(D21&gt;0,C21&gt;0),D21*100/C21,)</f>
        <v>0</v>
      </c>
      <c r="F21" s="10">
        <f>+IF(AND(D21&gt;0,H21&gt;0),D21*100/H21,)</f>
        <v>0</v>
      </c>
      <c r="H21" s="2">
        <f>+'[1]61.CK-NSNN'!H29</f>
        <v>0</v>
      </c>
    </row>
    <row r="22" spans="1:8">
      <c r="A22" s="13">
        <v>6</v>
      </c>
      <c r="B22" s="12" t="s">
        <v>6</v>
      </c>
      <c r="C22" s="11">
        <f>+'[1]61.CK-NSNN'!C30</f>
        <v>3800</v>
      </c>
      <c r="D22" s="11">
        <f>+'[1]61.CK-NSNN'!D30</f>
        <v>0</v>
      </c>
      <c r="E22" s="10">
        <f>+IF(AND(D22&gt;0,C22&gt;0),D22*100/C22,)</f>
        <v>0</v>
      </c>
      <c r="F22" s="10">
        <f>+IF(AND(D22&gt;0,H22&gt;0),D22*100/H22,)</f>
        <v>0</v>
      </c>
      <c r="H22" s="2">
        <f>+'[1]61.CK-NSNN'!H30</f>
        <v>0</v>
      </c>
    </row>
    <row r="23" spans="1:8" ht="33">
      <c r="A23" s="9" t="s">
        <v>5</v>
      </c>
      <c r="B23" s="8" t="s">
        <v>4</v>
      </c>
      <c r="C23" s="7">
        <f>+'[1]61.CK-NSNN'!C31</f>
        <v>2656444</v>
      </c>
      <c r="D23" s="7">
        <f>+'[1]61.CK-NSNN'!D31</f>
        <v>104730</v>
      </c>
      <c r="E23" s="6">
        <f>+IF(AND(D23&gt;0,C23&gt;0),D23*100/C23,)</f>
        <v>3.9424885297789074</v>
      </c>
      <c r="F23" s="6">
        <f>+IF(AND(D23&gt;0,H23&gt;0),D23*100/H23,)</f>
        <v>156.71809298636779</v>
      </c>
      <c r="H23" s="2">
        <f>+'[1]61.CK-NSNN'!H31</f>
        <v>66827</v>
      </c>
    </row>
    <row r="24" spans="1:8">
      <c r="A24" s="9" t="s">
        <v>3</v>
      </c>
      <c r="B24" s="8" t="s">
        <v>2</v>
      </c>
      <c r="C24" s="7">
        <v>116100</v>
      </c>
      <c r="D24" s="7"/>
      <c r="E24" s="6">
        <f>+IF(AND(D24&gt;0,C24&gt;0),D24*100/C24,)</f>
        <v>0</v>
      </c>
      <c r="F24" s="6">
        <f>+IF(AND(D24&gt;0,H24&gt;0),D24*100/H24,)</f>
        <v>0</v>
      </c>
    </row>
    <row r="25" spans="1:8">
      <c r="A25" s="9" t="s">
        <v>1</v>
      </c>
      <c r="B25" s="8" t="s">
        <v>0</v>
      </c>
      <c r="C25" s="7">
        <v>97400</v>
      </c>
      <c r="D25" s="7"/>
      <c r="E25" s="6">
        <f>+IF(AND(D25&gt;0,C25&gt;0),D25*100/C25,)</f>
        <v>0</v>
      </c>
      <c r="F25" s="6">
        <f>+IF(AND(D25&gt;0,H25&gt;0),D25*100/H25,)</f>
        <v>0</v>
      </c>
    </row>
    <row r="26" spans="1:8">
      <c r="A26" s="5"/>
    </row>
    <row r="27" spans="1:8">
      <c r="C27" s="4"/>
    </row>
    <row r="28" spans="1:8">
      <c r="C28" s="4"/>
    </row>
    <row r="67" spans="1:1" s="1" customFormat="1">
      <c r="A67" s="3"/>
    </row>
  </sheetData>
  <mergeCells count="6">
    <mergeCell ref="A3:F3"/>
    <mergeCell ref="A5:A6"/>
    <mergeCell ref="B5:B6"/>
    <mergeCell ref="C5:C6"/>
    <mergeCell ref="D5:D6"/>
    <mergeCell ref="E5:F5"/>
  </mergeCells>
  <pageMargins left="0.51" right="0.1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59.CK-NSNN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qlns</dc:creator>
  <cp:lastModifiedBy>qlns</cp:lastModifiedBy>
  <dcterms:created xsi:type="dcterms:W3CDTF">2019-12-16T07:15:31Z</dcterms:created>
  <dcterms:modified xsi:type="dcterms:W3CDTF">2019-12-16T07:16:23Z</dcterms:modified>
</cp:coreProperties>
</file>